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3.05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8" i="4" l="1"/>
  <c r="S74" i="4" l="1"/>
  <c r="Q57" i="4"/>
  <c r="O74" i="4"/>
  <c r="Q59" i="4"/>
  <c r="Q67" i="4"/>
  <c r="O57" i="4" l="1"/>
  <c r="P67" i="4"/>
  <c r="P57" i="4"/>
  <c r="Q72" i="4"/>
  <c r="S78" i="4" l="1"/>
  <c r="P78" i="4"/>
  <c r="Q78" i="4"/>
  <c r="O78" i="4"/>
  <c r="R74" i="4"/>
  <c r="N74" i="4"/>
  <c r="S73" i="4"/>
  <c r="P72" i="4"/>
  <c r="O72" i="4"/>
  <c r="S71" i="4"/>
  <c r="S70" i="4"/>
  <c r="S69" i="4"/>
  <c r="Q68" i="4"/>
  <c r="P68" i="4"/>
  <c r="O68" i="4"/>
  <c r="S66" i="4"/>
  <c r="S65" i="4"/>
  <c r="S64" i="4"/>
  <c r="Q63" i="4"/>
  <c r="P63" i="4"/>
  <c r="S62" i="4"/>
  <c r="S61" i="4"/>
  <c r="S60" i="4"/>
  <c r="P59" i="4"/>
  <c r="O58" i="4"/>
  <c r="O41" i="4"/>
  <c r="P41" i="4"/>
  <c r="Q41" i="4"/>
  <c r="S42" i="4"/>
  <c r="S43" i="4"/>
  <c r="S44" i="4"/>
  <c r="S45" i="4"/>
  <c r="S46" i="4"/>
  <c r="S47" i="4"/>
  <c r="S48" i="4"/>
  <c r="S49" i="4"/>
  <c r="O50" i="4"/>
  <c r="P50" i="4"/>
  <c r="Q51" i="4"/>
  <c r="Q50" i="4" s="1"/>
  <c r="Q58" i="4" l="1"/>
  <c r="S59" i="4"/>
  <c r="S63" i="4"/>
  <c r="O40" i="4"/>
  <c r="S68" i="4"/>
  <c r="S50" i="4"/>
  <c r="P40" i="4"/>
  <c r="P58" i="4"/>
  <c r="P74" i="4" s="1"/>
  <c r="S72" i="4"/>
  <c r="Q74" i="4"/>
  <c r="O67" i="4"/>
  <c r="S51" i="4"/>
  <c r="S41" i="4"/>
  <c r="Q40" i="4"/>
  <c r="S40" i="4" s="1"/>
  <c r="S107" i="4"/>
  <c r="B79" i="4"/>
  <c r="A79" i="4"/>
  <c r="S55" i="4"/>
  <c r="S54" i="4"/>
  <c r="S53" i="4"/>
  <c r="S52" i="4"/>
  <c r="S36" i="4"/>
  <c r="Q35" i="4"/>
  <c r="P35" i="4"/>
  <c r="O35" i="4"/>
  <c r="S34" i="4"/>
  <c r="P33" i="4"/>
  <c r="O33" i="4"/>
  <c r="N33" i="4"/>
  <c r="N28" i="4" s="1"/>
  <c r="S32" i="4"/>
  <c r="Q31" i="4"/>
  <c r="P31" i="4"/>
  <c r="S30" i="4"/>
  <c r="Q29" i="4"/>
  <c r="S29" i="4" s="1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P13" i="4" s="1"/>
  <c r="P12" i="4" s="1"/>
  <c r="O14" i="4"/>
  <c r="S58" i="4" l="1"/>
  <c r="S31" i="4"/>
  <c r="S67" i="4"/>
  <c r="N37" i="4"/>
  <c r="N79" i="4" s="1"/>
  <c r="P37" i="4"/>
  <c r="Q28" i="4"/>
  <c r="P28" i="4"/>
  <c r="O28" i="4"/>
  <c r="Q13" i="4"/>
  <c r="S14" i="4"/>
  <c r="O13" i="4"/>
  <c r="O12" i="4" s="1"/>
  <c r="S18" i="4"/>
  <c r="S22" i="4"/>
  <c r="S33" i="4"/>
  <c r="S35" i="4"/>
  <c r="S57" i="4" l="1"/>
  <c r="O37" i="4"/>
  <c r="S28" i="4"/>
  <c r="Q12" i="4"/>
  <c r="P79" i="4"/>
  <c r="P92" i="4" s="1"/>
  <c r="S13" i="4"/>
  <c r="S12" i="4" s="1"/>
  <c r="O79" i="4"/>
  <c r="Q37" i="4" l="1"/>
  <c r="Q79" i="4" s="1"/>
  <c r="S37" i="4"/>
  <c r="S79" i="4"/>
  <c r="S97" i="4" s="1"/>
  <c r="S91" i="4" l="1"/>
  <c r="S87" i="4"/>
</calcChain>
</file>

<file path=xl/sharedStrings.xml><?xml version="1.0" encoding="utf-8"?>
<sst xmlns="http://schemas.openxmlformats.org/spreadsheetml/2006/main" count="230" uniqueCount="139">
  <si>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</si>
  <si>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</si>
  <si>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</si>
  <si>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</si>
  <si>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</si>
  <si>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</si>
  <si>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</si>
  <si>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</si>
  <si>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</si>
  <si>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</si>
  <si>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</si>
  <si>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</si>
  <si>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</si>
  <si>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</si>
  <si>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</si>
  <si>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</si>
  <si>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</si>
  <si>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</si>
  <si>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</si>
  <si>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</si>
  <si>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</si>
  <si>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</si>
  <si>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</si>
  <si>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</si>
  <si>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</si>
  <si>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</si>
  <si>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</si>
  <si>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</si>
  <si>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</si>
  <si>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</si>
  <si>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</si>
  <si>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</si>
  <si>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</si>
  <si>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</si>
  <si>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</si>
  <si>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</si>
  <si>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</si>
  <si>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</si>
  <si>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</si>
  <si>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</si>
  <si>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</si>
  <si>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</si>
  <si>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</si>
  <si>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</si>
  <si>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</si>
  <si>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</si>
  <si>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</si>
  <si>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</si>
  <si>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</si>
  <si>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</si>
  <si>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</si>
  <si>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</si>
  <si>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</si>
  <si>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</si>
  <si>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</si>
  <si>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</si>
  <si>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</si>
  <si>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</si>
  <si>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</si>
  <si>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</si>
  <si>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</si>
  <si>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</si>
  <si>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</si>
  <si>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</si>
  <si>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</si>
  <si>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</si>
  <si>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</si>
  <si>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</si>
  <si>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</si>
  <si>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</si>
  <si>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</si>
  <si>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</si>
  <si>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</si>
  <si>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</si>
  <si>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</si>
  <si>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</si>
  <si>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</si>
  <si>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</si>
  <si>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</si>
  <si>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</si>
  <si>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</si>
  <si>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</si>
  <si>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</si>
  <si>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</si>
  <si>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</si>
  <si>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</si>
  <si>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</si>
  <si>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</si>
  <si>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</si>
  <si>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</si>
  <si>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</si>
  <si>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</si>
  <si>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</si>
  <si>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</si>
  <si>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</si>
  <si>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</si>
  <si>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</si>
  <si>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</si>
  <si>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</si>
  <si>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</si>
  <si>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</si>
  <si>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</si>
  <si>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</si>
  <si>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</si>
  <si>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</si>
  <si>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</si>
  <si>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</si>
  <si>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</si>
  <si>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</si>
  <si>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</si>
  <si>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</si>
  <si>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</si>
  <si>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</si>
  <si>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</si>
  <si>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</si>
  <si>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</si>
  <si>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</si>
  <si>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</si>
  <si>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</si>
  <si>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</si>
  <si>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</si>
  <si>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</si>
  <si>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</si>
  <si>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</si>
  <si>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</si>
  <si>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</si>
  <si>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</si>
  <si>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</si>
  <si>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</si>
  <si>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</si>
  <si>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IІІ--тоқсан                                 2023 жыл</t>
  </si>
  <si>
    <t>IІІ-IV тоқсан                           2023 жыл</t>
  </si>
  <si>
    <t>5.1</t>
  </si>
  <si>
    <t>5.2</t>
  </si>
  <si>
    <t>ІІ-тоқсан                           2023 жыл</t>
  </si>
  <si>
    <t>ІІ-ІІІ тоқсан                           2023 жыл</t>
  </si>
  <si>
    <t>ІІІ -тоқсан                                 2023 жыл</t>
  </si>
  <si>
    <t xml:space="preserve"> </t>
  </si>
  <si>
    <t>Шымкент қаласы бойынша тексеру комиссиясы төрағасының  2023 жылғы «03» мамырдағы №41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</si>
</sst>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zoomScale="80" zoomScaleNormal="70" zoomScaleSheetLayoutView="80" workbookViewId="0">
      <pane ySplit="8" topLeftCell="A70" activePane="bottomLeft" state="frozen"/>
      <selection pane="bottomLeft" activeCell="L100" sqref="L100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66" t="s">
        <v>138</v>
      </c>
      <c r="P1" s="166"/>
      <c r="Q1" s="166"/>
      <c r="R1" s="166"/>
      <c r="S1" s="166"/>
      <c r="T1" s="166"/>
      <c r="U1" s="157"/>
      <c r="V1" s="157"/>
    </row>
    <row r="2" spans="1:27" ht="13.5" customHeight="1" x14ac:dyDescent="0.25"/>
    <row r="3" spans="1:27" x14ac:dyDescent="0.25">
      <c r="A3" s="5"/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"/>
    </row>
    <row r="4" spans="1:27" ht="12" customHeight="1" x14ac:dyDescent="0.25">
      <c r="A4" s="5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68" t="s">
        <v>1</v>
      </c>
      <c r="B6" s="169" t="s">
        <v>2</v>
      </c>
      <c r="C6" s="168" t="s">
        <v>3</v>
      </c>
      <c r="D6" s="168" t="s">
        <v>4</v>
      </c>
      <c r="E6" s="168" t="s">
        <v>5</v>
      </c>
      <c r="F6" s="168" t="s">
        <v>6</v>
      </c>
      <c r="G6" s="168"/>
      <c r="H6" s="168"/>
      <c r="I6" s="168" t="s">
        <v>7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 t="s">
        <v>8</v>
      </c>
      <c r="U6" s="168" t="s">
        <v>93</v>
      </c>
    </row>
    <row r="7" spans="1:27" ht="30" customHeight="1" x14ac:dyDescent="0.25">
      <c r="A7" s="168"/>
      <c r="B7" s="170"/>
      <c r="C7" s="168"/>
      <c r="D7" s="168"/>
      <c r="E7" s="168"/>
      <c r="F7" s="168"/>
      <c r="G7" s="168"/>
      <c r="H7" s="168"/>
      <c r="I7" s="170" t="s">
        <v>9</v>
      </c>
      <c r="J7" s="171" t="s">
        <v>10</v>
      </c>
      <c r="K7" s="171" t="s">
        <v>11</v>
      </c>
      <c r="L7" s="171" t="s">
        <v>12</v>
      </c>
      <c r="M7" s="172" t="s">
        <v>13</v>
      </c>
      <c r="N7" s="174" t="s">
        <v>14</v>
      </c>
      <c r="O7" s="176" t="s">
        <v>15</v>
      </c>
      <c r="P7" s="176" t="s">
        <v>16</v>
      </c>
      <c r="Q7" s="176" t="s">
        <v>17</v>
      </c>
      <c r="R7" s="176" t="s">
        <v>18</v>
      </c>
      <c r="S7" s="171" t="s">
        <v>19</v>
      </c>
      <c r="T7" s="168"/>
      <c r="U7" s="168"/>
    </row>
    <row r="8" spans="1:27" ht="52.5" customHeight="1" x14ac:dyDescent="0.25">
      <c r="A8" s="168"/>
      <c r="B8" s="171"/>
      <c r="C8" s="168"/>
      <c r="D8" s="168"/>
      <c r="E8" s="168"/>
      <c r="F8" s="159" t="s">
        <v>20</v>
      </c>
      <c r="G8" s="159" t="s">
        <v>21</v>
      </c>
      <c r="H8" s="159" t="s">
        <v>22</v>
      </c>
      <c r="I8" s="171"/>
      <c r="J8" s="168"/>
      <c r="K8" s="168"/>
      <c r="L8" s="168"/>
      <c r="M8" s="173"/>
      <c r="N8" s="175"/>
      <c r="O8" s="177"/>
      <c r="P8" s="177"/>
      <c r="Q8" s="177"/>
      <c r="R8" s="177"/>
      <c r="S8" s="168"/>
      <c r="T8" s="168"/>
      <c r="U8" s="168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62" t="s">
        <v>23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93"/>
    </row>
    <row r="11" spans="1:27" s="63" customFormat="1" ht="15.75" customHeight="1" x14ac:dyDescent="0.25">
      <c r="A11" s="160" t="s">
        <v>43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7" s="10" customFormat="1" ht="96.75" customHeight="1" x14ac:dyDescent="0.25">
      <c r="A12" s="24" t="s">
        <v>100</v>
      </c>
      <c r="B12" s="25"/>
      <c r="C12" s="25" t="s">
        <v>129</v>
      </c>
      <c r="D12" s="25" t="s">
        <v>101</v>
      </c>
      <c r="E12" s="100" t="s">
        <v>128</v>
      </c>
      <c r="F12" s="15" t="s">
        <v>112</v>
      </c>
      <c r="G12" s="15" t="s">
        <v>127</v>
      </c>
      <c r="H12" s="15" t="s">
        <v>126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94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35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108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107</v>
      </c>
      <c r="K14" s="30" t="s">
        <v>104</v>
      </c>
      <c r="L14" s="31" t="s">
        <v>103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106</v>
      </c>
      <c r="L15" s="40" t="s">
        <v>105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72</v>
      </c>
      <c r="L16" s="144" t="s">
        <v>51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38</v>
      </c>
      <c r="L17" s="40" t="s">
        <v>39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107</v>
      </c>
      <c r="K18" s="30" t="s">
        <v>109</v>
      </c>
      <c r="L18" s="31" t="s">
        <v>110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106</v>
      </c>
      <c r="L19" s="40" t="s">
        <v>105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72</v>
      </c>
      <c r="L20" s="144" t="s">
        <v>51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38</v>
      </c>
      <c r="L21" s="40" t="s">
        <v>39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111</v>
      </c>
      <c r="C22" s="145"/>
      <c r="D22" s="148"/>
      <c r="E22" s="149"/>
      <c r="F22" s="149"/>
      <c r="G22" s="149"/>
      <c r="H22" s="149"/>
      <c r="I22" s="148"/>
      <c r="J22" s="148"/>
      <c r="K22" s="14" t="s">
        <v>107</v>
      </c>
      <c r="L22" s="31" t="s">
        <v>108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114</v>
      </c>
      <c r="L23" s="40" t="s">
        <v>116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115</v>
      </c>
      <c r="L24" s="40" t="s">
        <v>117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64" t="s">
        <v>24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102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97</v>
      </c>
    </row>
    <row r="27" spans="1:27" s="12" customFormat="1" ht="20.25" customHeight="1" x14ac:dyDescent="0.25">
      <c r="A27" s="160" t="s">
        <v>99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94"/>
      <c r="V27" s="11"/>
    </row>
    <row r="28" spans="1:27" s="10" customFormat="1" ht="66.75" customHeight="1" x14ac:dyDescent="0.25">
      <c r="A28" s="24" t="s">
        <v>44</v>
      </c>
      <c r="B28" s="25"/>
      <c r="C28" s="25" t="s">
        <v>102</v>
      </c>
      <c r="D28" s="25" t="s">
        <v>101</v>
      </c>
      <c r="E28" s="25" t="s">
        <v>34</v>
      </c>
      <c r="F28" s="15" t="s">
        <v>130</v>
      </c>
      <c r="G28" s="15" t="s">
        <v>131</v>
      </c>
      <c r="H28" s="15" t="s">
        <v>66</v>
      </c>
      <c r="I28" s="16" t="s">
        <v>47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5" t="s">
        <v>32</v>
      </c>
      <c r="U28" s="23" t="s">
        <v>94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35</v>
      </c>
      <c r="C29" s="25"/>
      <c r="D29" s="25"/>
      <c r="E29" s="25"/>
      <c r="F29" s="25"/>
      <c r="G29" s="25"/>
      <c r="H29" s="25"/>
      <c r="I29" s="14"/>
      <c r="J29" s="14"/>
      <c r="K29" s="30" t="s">
        <v>36</v>
      </c>
      <c r="L29" s="31" t="s">
        <v>37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38</v>
      </c>
      <c r="L30" s="40" t="s">
        <v>39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40</v>
      </c>
      <c r="C31" s="25"/>
      <c r="D31" s="25"/>
      <c r="E31" s="25"/>
      <c r="F31" s="25"/>
      <c r="G31" s="25"/>
      <c r="H31" s="25"/>
      <c r="I31" s="14"/>
      <c r="J31" s="14"/>
      <c r="K31" s="30" t="s">
        <v>36</v>
      </c>
      <c r="L31" s="31" t="s">
        <v>37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38</v>
      </c>
      <c r="L32" s="40" t="s">
        <v>39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36</v>
      </c>
      <c r="L33" s="31" t="s">
        <v>37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38</v>
      </c>
      <c r="L34" s="40" t="s">
        <v>39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41</v>
      </c>
      <c r="C35" s="49"/>
      <c r="D35" s="49"/>
      <c r="E35" s="49"/>
      <c r="F35" s="49"/>
      <c r="G35" s="49"/>
      <c r="H35" s="49"/>
      <c r="I35" s="14"/>
      <c r="J35" s="14"/>
      <c r="K35" s="30" t="s">
        <v>36</v>
      </c>
      <c r="L35" s="31" t="s">
        <v>37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38</v>
      </c>
      <c r="L36" s="40" t="s">
        <v>39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ht="15" customHeight="1" x14ac:dyDescent="0.25">
      <c r="A37" s="55">
        <v>3</v>
      </c>
      <c r="B37" s="72">
        <v>7</v>
      </c>
      <c r="C37" s="178" t="s">
        <v>42</v>
      </c>
      <c r="D37" s="179"/>
      <c r="E37" s="179"/>
      <c r="F37" s="179"/>
      <c r="G37" s="179"/>
      <c r="H37" s="180"/>
      <c r="I37" s="56"/>
      <c r="J37" s="56"/>
      <c r="K37" s="57"/>
      <c r="L37" s="58"/>
      <c r="M37" s="59"/>
      <c r="N37" s="59">
        <f>N12+N26+N28</f>
        <v>24</v>
      </c>
      <c r="O37" s="59">
        <f>O12+O26+O28</f>
        <v>2606.4679999999998</v>
      </c>
      <c r="P37" s="59">
        <f>P12+P26+P28</f>
        <v>5510.021999999999</v>
      </c>
      <c r="Q37" s="59">
        <f>Q12+Q26+Q28</f>
        <v>6844.5659999999998</v>
      </c>
      <c r="R37" s="59"/>
      <c r="S37" s="59">
        <f>S12+S26+S28</f>
        <v>14985.056</v>
      </c>
      <c r="T37" s="60"/>
      <c r="U37" s="60"/>
    </row>
    <row r="38" spans="1:27" s="62" customFormat="1" ht="15.75" customHeight="1" x14ac:dyDescent="0.25">
      <c r="A38" s="162" t="s">
        <v>118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84"/>
    </row>
    <row r="39" spans="1:27" s="63" customFormat="1" ht="15.75" customHeight="1" x14ac:dyDescent="0.25">
      <c r="A39" s="160" t="s">
        <v>43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</row>
    <row r="40" spans="1:27" s="10" customFormat="1" ht="83.25" customHeight="1" x14ac:dyDescent="0.25">
      <c r="A40" s="24" t="s">
        <v>60</v>
      </c>
      <c r="B40" s="25"/>
      <c r="C40" s="25" t="s">
        <v>102</v>
      </c>
      <c r="D40" s="25" t="s">
        <v>113</v>
      </c>
      <c r="E40" s="25" t="s">
        <v>121</v>
      </c>
      <c r="F40" s="104" t="s">
        <v>84</v>
      </c>
      <c r="G40" s="15" t="s">
        <v>85</v>
      </c>
      <c r="H40" s="15" t="s">
        <v>86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0">+P41+P50</f>
        <v>10363.754999999999</v>
      </c>
      <c r="Q40" s="22">
        <f t="shared" si="10"/>
        <v>10031.272000000001</v>
      </c>
      <c r="R40" s="15"/>
      <c r="S40" s="64">
        <f>+O40+P40+Q40</f>
        <v>24490.039000000001</v>
      </c>
      <c r="T40" s="23"/>
      <c r="U40" s="23" t="s">
        <v>95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122</v>
      </c>
      <c r="B41" s="25" t="s">
        <v>45</v>
      </c>
      <c r="C41" s="105"/>
      <c r="D41" s="105"/>
      <c r="E41" s="106"/>
      <c r="F41" s="106"/>
      <c r="G41" s="106"/>
      <c r="H41" s="106"/>
      <c r="I41" s="14"/>
      <c r="J41" s="14"/>
      <c r="K41" s="24" t="s">
        <v>46</v>
      </c>
      <c r="L41" s="25"/>
      <c r="M41" s="15"/>
      <c r="N41" s="53"/>
      <c r="O41" s="20">
        <f>+O42+O46+O47+O48+O49</f>
        <v>4043.6010000000001</v>
      </c>
      <c r="P41" s="20">
        <f t="shared" ref="P41:Q41" si="11">+P42+P46+P47+P48+P49</f>
        <v>10264.864</v>
      </c>
      <c r="Q41" s="20">
        <f t="shared" si="11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48</v>
      </c>
      <c r="L42" s="37" t="s">
        <v>49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2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71</v>
      </c>
      <c r="J43" s="38"/>
      <c r="K43" s="36" t="s">
        <v>72</v>
      </c>
      <c r="L43" s="107" t="s">
        <v>51</v>
      </c>
      <c r="M43" s="15"/>
      <c r="N43" s="53"/>
      <c r="O43" s="43"/>
      <c r="P43" s="43"/>
      <c r="Q43" s="43">
        <v>3.92</v>
      </c>
      <c r="R43" s="15"/>
      <c r="S43" s="68">
        <f t="shared" si="12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47</v>
      </c>
      <c r="J44" s="38"/>
      <c r="K44" s="36" t="s">
        <v>38</v>
      </c>
      <c r="L44" s="107" t="s">
        <v>39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2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73</v>
      </c>
      <c r="J45" s="109"/>
      <c r="K45" s="18" t="s">
        <v>74</v>
      </c>
      <c r="L45" s="110" t="s">
        <v>75</v>
      </c>
      <c r="M45" s="15"/>
      <c r="N45" s="53"/>
      <c r="O45" s="43"/>
      <c r="P45" s="43"/>
      <c r="Q45" s="43">
        <v>5.4880000000000004</v>
      </c>
      <c r="R45" s="15"/>
      <c r="S45" s="68">
        <f t="shared" si="12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47</v>
      </c>
      <c r="J46" s="38">
        <v>344</v>
      </c>
      <c r="K46" s="36" t="s">
        <v>88</v>
      </c>
      <c r="L46" s="37" t="s">
        <v>119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2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47</v>
      </c>
      <c r="J47" s="38">
        <v>344</v>
      </c>
      <c r="K47" s="36" t="s">
        <v>89</v>
      </c>
      <c r="L47" s="37" t="s">
        <v>54</v>
      </c>
      <c r="M47" s="15"/>
      <c r="N47" s="53"/>
      <c r="O47" s="43"/>
      <c r="P47" s="43"/>
      <c r="Q47" s="43">
        <v>155.274</v>
      </c>
      <c r="R47" s="15"/>
      <c r="S47" s="68">
        <f t="shared" si="12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47</v>
      </c>
      <c r="J48" s="38">
        <v>344</v>
      </c>
      <c r="K48" s="36" t="s">
        <v>90</v>
      </c>
      <c r="L48" s="37" t="s">
        <v>53</v>
      </c>
      <c r="M48" s="15"/>
      <c r="N48" s="53"/>
      <c r="O48" s="43">
        <v>4.5330000000000004</v>
      </c>
      <c r="P48" s="43"/>
      <c r="Q48" s="43"/>
      <c r="R48" s="15"/>
      <c r="S48" s="68">
        <f t="shared" si="12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47</v>
      </c>
      <c r="J49" s="38">
        <v>344</v>
      </c>
      <c r="K49" s="36" t="s">
        <v>91</v>
      </c>
      <c r="L49" s="37" t="s">
        <v>55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2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123</v>
      </c>
      <c r="B50" s="101" t="s">
        <v>56</v>
      </c>
      <c r="C50" s="25"/>
      <c r="D50" s="25"/>
      <c r="E50" s="25"/>
      <c r="F50" s="25"/>
      <c r="G50" s="25"/>
      <c r="H50" s="25"/>
      <c r="I50" s="14"/>
      <c r="J50" s="14"/>
      <c r="K50" s="24" t="s">
        <v>46</v>
      </c>
      <c r="L50" s="25"/>
      <c r="M50" s="15"/>
      <c r="N50" s="53"/>
      <c r="O50" s="20">
        <f>+O51+O55</f>
        <v>51.411000000000001</v>
      </c>
      <c r="P50" s="20">
        <f t="shared" ref="P50:Q50" si="13">+P51+P55</f>
        <v>98.890999999999991</v>
      </c>
      <c r="Q50" s="20">
        <f t="shared" si="13"/>
        <v>121.46600000000001</v>
      </c>
      <c r="R50" s="15"/>
      <c r="S50" s="64">
        <f t="shared" si="12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47</v>
      </c>
      <c r="J51" s="38">
        <v>344</v>
      </c>
      <c r="K51" s="36" t="s">
        <v>48</v>
      </c>
      <c r="L51" s="111" t="s">
        <v>49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50</v>
      </c>
      <c r="L52" s="107" t="s">
        <v>51</v>
      </c>
      <c r="M52" s="15"/>
      <c r="N52" s="53"/>
      <c r="O52" s="43"/>
      <c r="P52" s="43"/>
      <c r="Q52" s="43">
        <v>3.0659999999999998</v>
      </c>
      <c r="R52" s="15"/>
      <c r="S52" s="68">
        <f t="shared" si="12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52</v>
      </c>
      <c r="L53" s="107" t="s">
        <v>39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73</v>
      </c>
      <c r="J54" s="109"/>
      <c r="K54" s="36" t="s">
        <v>92</v>
      </c>
      <c r="L54" s="107" t="s">
        <v>75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47</v>
      </c>
      <c r="J55" s="38">
        <v>344</v>
      </c>
      <c r="K55" s="36" t="s">
        <v>87</v>
      </c>
      <c r="L55" s="111" t="s">
        <v>57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2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3" customFormat="1" ht="18.75" customHeight="1" x14ac:dyDescent="0.25">
      <c r="A56" s="160" t="s">
        <v>67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23"/>
      <c r="V56" s="71"/>
    </row>
    <row r="57" spans="1:27" s="67" customFormat="1" ht="143.25" customHeight="1" x14ac:dyDescent="0.2">
      <c r="A57" s="13" t="s">
        <v>124</v>
      </c>
      <c r="B57" s="112"/>
      <c r="C57" s="112" t="s">
        <v>102</v>
      </c>
      <c r="D57" s="15" t="s">
        <v>62</v>
      </c>
      <c r="E57" s="112" t="s">
        <v>68</v>
      </c>
      <c r="F57" s="15" t="s">
        <v>134</v>
      </c>
      <c r="G57" s="15" t="s">
        <v>135</v>
      </c>
      <c r="H57" s="15" t="s">
        <v>136</v>
      </c>
      <c r="I57" s="113"/>
      <c r="J57" s="114"/>
      <c r="K57" s="13" t="s">
        <v>137</v>
      </c>
      <c r="L57" s="115"/>
      <c r="M57" s="116"/>
      <c r="N57" s="116"/>
      <c r="O57" s="116">
        <f>+O58+O67</f>
        <v>38.608000000000004</v>
      </c>
      <c r="P57" s="116">
        <f>+P58+P67</f>
        <v>392.87400000000002</v>
      </c>
      <c r="Q57" s="116">
        <f>+Q58+Q67</f>
        <v>648.69500000000005</v>
      </c>
      <c r="R57" s="116"/>
      <c r="S57" s="116">
        <f>+S58+S67</f>
        <v>1080.1770000000001</v>
      </c>
      <c r="T57" s="15" t="s">
        <v>32</v>
      </c>
      <c r="U57" s="23" t="s">
        <v>98</v>
      </c>
    </row>
    <row r="58" spans="1:27" s="62" customFormat="1" ht="33" customHeight="1" x14ac:dyDescent="0.25">
      <c r="A58" s="117" t="s">
        <v>132</v>
      </c>
      <c r="B58" s="25" t="s">
        <v>69</v>
      </c>
      <c r="C58" s="118"/>
      <c r="D58" s="118"/>
      <c r="E58" s="118"/>
      <c r="F58" s="104"/>
      <c r="G58" s="104"/>
      <c r="H58" s="104"/>
      <c r="I58" s="108"/>
      <c r="J58" s="119"/>
      <c r="K58" s="120"/>
      <c r="L58" s="121" t="s">
        <v>46</v>
      </c>
      <c r="M58" s="122"/>
      <c r="N58" s="122"/>
      <c r="O58" s="122">
        <f>+O59+O63+O65</f>
        <v>0</v>
      </c>
      <c r="P58" s="122">
        <f t="shared" ref="P58:Q58" si="14">+P59+P63+P65</f>
        <v>286.69200000000001</v>
      </c>
      <c r="Q58" s="122">
        <f t="shared" si="14"/>
        <v>455.03100000000001</v>
      </c>
      <c r="R58" s="122"/>
      <c r="S58" s="123">
        <f>+O58+P58+Q58+N58</f>
        <v>741.72299999999996</v>
      </c>
      <c r="T58" s="65"/>
      <c r="U58" s="99"/>
      <c r="V58" s="76"/>
    </row>
    <row r="59" spans="1:27" s="62" customFormat="1" ht="57" x14ac:dyDescent="0.25">
      <c r="A59" s="124"/>
      <c r="B59" s="37"/>
      <c r="C59" s="111"/>
      <c r="D59" s="111"/>
      <c r="E59" s="111"/>
      <c r="F59" s="108"/>
      <c r="G59" s="108"/>
      <c r="H59" s="108"/>
      <c r="I59" s="108"/>
      <c r="J59" s="119">
        <v>313</v>
      </c>
      <c r="K59" s="120" t="s">
        <v>48</v>
      </c>
      <c r="L59" s="121" t="s">
        <v>70</v>
      </c>
      <c r="M59" s="122"/>
      <c r="N59" s="122"/>
      <c r="O59" s="122"/>
      <c r="P59" s="122">
        <f t="shared" ref="P59" si="15">+P60+P61</f>
        <v>286.69200000000001</v>
      </c>
      <c r="Q59" s="122">
        <f>+Q60+Q61+Q62</f>
        <v>446.84899999999999</v>
      </c>
      <c r="R59" s="122"/>
      <c r="S59" s="123">
        <f>+O59+P59+Q59+N59</f>
        <v>733.54099999999994</v>
      </c>
      <c r="T59" s="65"/>
      <c r="U59" s="99"/>
      <c r="V59" s="76"/>
    </row>
    <row r="60" spans="1:27" s="62" customFormat="1" ht="30" x14ac:dyDescent="0.25">
      <c r="A60" s="124"/>
      <c r="B60" s="37"/>
      <c r="C60" s="118"/>
      <c r="D60" s="118"/>
      <c r="E60" s="118"/>
      <c r="F60" s="104"/>
      <c r="G60" s="104"/>
      <c r="H60" s="104"/>
      <c r="I60" s="108" t="s">
        <v>71</v>
      </c>
      <c r="J60" s="125"/>
      <c r="K60" s="126" t="s">
        <v>72</v>
      </c>
      <c r="L60" s="107" t="s">
        <v>51</v>
      </c>
      <c r="M60" s="127"/>
      <c r="N60" s="127"/>
      <c r="O60" s="128"/>
      <c r="P60" s="128"/>
      <c r="Q60" s="128">
        <v>7.633</v>
      </c>
      <c r="R60" s="128"/>
      <c r="S60" s="129">
        <f>+Q60+P60+O60+N60</f>
        <v>7.633</v>
      </c>
      <c r="T60" s="65"/>
      <c r="U60" s="99"/>
      <c r="V60" s="76"/>
    </row>
    <row r="61" spans="1:27" s="62" customFormat="1" ht="30" x14ac:dyDescent="0.25">
      <c r="A61" s="124"/>
      <c r="B61" s="37"/>
      <c r="C61" s="118"/>
      <c r="D61" s="118"/>
      <c r="E61" s="118"/>
      <c r="F61" s="104"/>
      <c r="G61" s="104"/>
      <c r="H61" s="104"/>
      <c r="I61" s="108" t="s">
        <v>47</v>
      </c>
      <c r="J61" s="109"/>
      <c r="K61" s="18" t="s">
        <v>38</v>
      </c>
      <c r="L61" s="107" t="s">
        <v>39</v>
      </c>
      <c r="M61" s="127"/>
      <c r="N61" s="127"/>
      <c r="O61" s="130"/>
      <c r="P61" s="128">
        <v>286.69200000000001</v>
      </c>
      <c r="Q61" s="128">
        <v>428.38600000000002</v>
      </c>
      <c r="R61" s="128"/>
      <c r="S61" s="129">
        <f t="shared" ref="S61:S62" si="16">+Q61+P61+O61+N61</f>
        <v>715.07799999999997</v>
      </c>
      <c r="T61" s="65"/>
      <c r="U61" s="99"/>
      <c r="V61" s="76"/>
    </row>
    <row r="62" spans="1:27" s="62" customFormat="1" ht="45" x14ac:dyDescent="0.25">
      <c r="A62" s="124"/>
      <c r="B62" s="37"/>
      <c r="C62" s="118"/>
      <c r="D62" s="118"/>
      <c r="E62" s="118"/>
      <c r="F62" s="104"/>
      <c r="G62" s="104"/>
      <c r="H62" s="104"/>
      <c r="I62" s="108" t="s">
        <v>73</v>
      </c>
      <c r="J62" s="109"/>
      <c r="K62" s="18" t="s">
        <v>74</v>
      </c>
      <c r="L62" s="110" t="s">
        <v>75</v>
      </c>
      <c r="M62" s="127"/>
      <c r="N62" s="127"/>
      <c r="O62" s="131"/>
      <c r="P62" s="128"/>
      <c r="Q62" s="128">
        <v>10.83</v>
      </c>
      <c r="R62" s="128"/>
      <c r="S62" s="129">
        <f t="shared" si="16"/>
        <v>10.83</v>
      </c>
      <c r="T62" s="65"/>
      <c r="U62" s="99"/>
      <c r="V62" s="76"/>
    </row>
    <row r="63" spans="1:27" s="62" customFormat="1" ht="28.5" x14ac:dyDescent="0.25">
      <c r="A63" s="124"/>
      <c r="B63" s="37"/>
      <c r="C63" s="118"/>
      <c r="D63" s="118"/>
      <c r="E63" s="118"/>
      <c r="F63" s="104"/>
      <c r="G63" s="104"/>
      <c r="H63" s="104"/>
      <c r="I63" s="108"/>
      <c r="J63" s="109"/>
      <c r="K63" s="24" t="s">
        <v>76</v>
      </c>
      <c r="L63" s="121" t="s">
        <v>77</v>
      </c>
      <c r="M63" s="122"/>
      <c r="N63" s="122"/>
      <c r="O63" s="122"/>
      <c r="P63" s="122">
        <f t="shared" ref="P63:Q63" si="17">+P64</f>
        <v>0</v>
      </c>
      <c r="Q63" s="122">
        <f t="shared" si="17"/>
        <v>8.1820000000000004</v>
      </c>
      <c r="R63" s="122"/>
      <c r="S63" s="123">
        <f>+O63+P63+Q63+N63</f>
        <v>8.1820000000000004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47</v>
      </c>
      <c r="J64" s="109"/>
      <c r="K64" s="18" t="s">
        <v>38</v>
      </c>
      <c r="L64" s="132" t="s">
        <v>39</v>
      </c>
      <c r="M64" s="133"/>
      <c r="N64" s="133"/>
      <c r="O64" s="133"/>
      <c r="P64" s="128"/>
      <c r="Q64" s="128">
        <v>8.1820000000000004</v>
      </c>
      <c r="R64" s="128"/>
      <c r="S64" s="129">
        <f>+Q64+P64+O64+N64</f>
        <v>8.1820000000000004</v>
      </c>
      <c r="T64" s="65"/>
      <c r="U64" s="99"/>
      <c r="V64" s="76"/>
    </row>
    <row r="65" spans="1:22" s="62" customFormat="1" ht="42.75" hidden="1" x14ac:dyDescent="0.25">
      <c r="A65" s="124"/>
      <c r="B65" s="37"/>
      <c r="C65" s="25"/>
      <c r="D65" s="25"/>
      <c r="E65" s="134"/>
      <c r="F65" s="15"/>
      <c r="G65" s="15"/>
      <c r="H65" s="15"/>
      <c r="I65" s="108"/>
      <c r="J65" s="109"/>
      <c r="K65" s="120" t="s">
        <v>78</v>
      </c>
      <c r="L65" s="121" t="s">
        <v>79</v>
      </c>
      <c r="M65" s="127"/>
      <c r="N65" s="127"/>
      <c r="O65" s="122"/>
      <c r="P65" s="122"/>
      <c r="Q65" s="122"/>
      <c r="R65" s="122"/>
      <c r="S65" s="123">
        <f>+O65+P65+Q65</f>
        <v>0</v>
      </c>
      <c r="T65" s="65"/>
      <c r="U65" s="99"/>
      <c r="V65" s="76"/>
    </row>
    <row r="66" spans="1:22" s="62" customFormat="1" ht="30" hidden="1" x14ac:dyDescent="0.25">
      <c r="A66" s="124"/>
      <c r="B66" s="37"/>
      <c r="C66" s="25"/>
      <c r="D66" s="25"/>
      <c r="E66" s="134"/>
      <c r="F66" s="15"/>
      <c r="G66" s="15"/>
      <c r="H66" s="15"/>
      <c r="I66" s="108" t="s">
        <v>47</v>
      </c>
      <c r="J66" s="135"/>
      <c r="K66" s="18" t="s">
        <v>38</v>
      </c>
      <c r="L66" s="132" t="s">
        <v>39</v>
      </c>
      <c r="M66" s="136"/>
      <c r="N66" s="136"/>
      <c r="O66" s="133"/>
      <c r="P66" s="130"/>
      <c r="Q66" s="137"/>
      <c r="R66" s="137"/>
      <c r="S66" s="129">
        <f t="shared" ref="S66" si="18">+P66+Q66+R66</f>
        <v>0</v>
      </c>
      <c r="T66" s="65"/>
      <c r="U66" s="138"/>
      <c r="V66" s="76"/>
    </row>
    <row r="67" spans="1:22" s="142" customFormat="1" ht="28.5" x14ac:dyDescent="0.25">
      <c r="A67" s="117" t="s">
        <v>133</v>
      </c>
      <c r="B67" s="25" t="s">
        <v>80</v>
      </c>
      <c r="C67" s="25"/>
      <c r="D67" s="25"/>
      <c r="E67" s="134"/>
      <c r="F67" s="15"/>
      <c r="G67" s="15"/>
      <c r="H67" s="15"/>
      <c r="I67" s="14"/>
      <c r="J67" s="139"/>
      <c r="K67" s="24"/>
      <c r="L67" s="121" t="s">
        <v>46</v>
      </c>
      <c r="M67" s="136"/>
      <c r="N67" s="136"/>
      <c r="O67" s="136">
        <f>+O68+O72</f>
        <v>38.608000000000004</v>
      </c>
      <c r="P67" s="136">
        <f>+P68+P72</f>
        <v>106.182</v>
      </c>
      <c r="Q67" s="137">
        <f>+Q68+Q72</f>
        <v>193.66400000000002</v>
      </c>
      <c r="R67" s="136"/>
      <c r="S67" s="123">
        <f>+O67+P67+Q67</f>
        <v>338.45400000000006</v>
      </c>
      <c r="T67" s="140"/>
      <c r="U67" s="99"/>
      <c r="V67" s="141"/>
    </row>
    <row r="68" spans="1:22" s="62" customFormat="1" ht="57" x14ac:dyDescent="0.25">
      <c r="A68" s="124"/>
      <c r="B68" s="37"/>
      <c r="C68" s="111"/>
      <c r="D68" s="111"/>
      <c r="E68" s="111"/>
      <c r="F68" s="108"/>
      <c r="G68" s="108"/>
      <c r="H68" s="108"/>
      <c r="I68" s="108"/>
      <c r="J68" s="119">
        <v>313</v>
      </c>
      <c r="K68" s="120" t="s">
        <v>48</v>
      </c>
      <c r="L68" s="121" t="s">
        <v>70</v>
      </c>
      <c r="M68" s="136"/>
      <c r="N68" s="136"/>
      <c r="O68" s="122">
        <f>+O69+O70</f>
        <v>37.847000000000001</v>
      </c>
      <c r="P68" s="122">
        <f t="shared" ref="P68" si="19">+P69+P70</f>
        <v>104.205</v>
      </c>
      <c r="Q68" s="122">
        <f>+Q69+Q70+Q71</f>
        <v>187.16200000000001</v>
      </c>
      <c r="R68" s="122"/>
      <c r="S68" s="123">
        <f>+O68+P68+Q68</f>
        <v>329.214</v>
      </c>
      <c r="T68" s="65"/>
      <c r="U68" s="99"/>
      <c r="V68" s="76"/>
    </row>
    <row r="69" spans="1:22" s="62" customFormat="1" ht="30" x14ac:dyDescent="0.25">
      <c r="A69" s="124"/>
      <c r="B69" s="37"/>
      <c r="C69" s="118"/>
      <c r="D69" s="118"/>
      <c r="E69" s="118"/>
      <c r="F69" s="104"/>
      <c r="G69" s="104"/>
      <c r="H69" s="104"/>
      <c r="I69" s="108" t="s">
        <v>71</v>
      </c>
      <c r="J69" s="125"/>
      <c r="K69" s="126" t="s">
        <v>72</v>
      </c>
      <c r="L69" s="107" t="s">
        <v>51</v>
      </c>
      <c r="M69" s="127"/>
      <c r="N69" s="127"/>
      <c r="O69" s="128"/>
      <c r="P69" s="128"/>
      <c r="Q69" s="128">
        <v>6.4710000000000001</v>
      </c>
      <c r="R69" s="128"/>
      <c r="S69" s="129">
        <f t="shared" ref="S69:S70" si="20">+Q69+P69+O69</f>
        <v>6.4710000000000001</v>
      </c>
      <c r="T69" s="65"/>
      <c r="U69" s="99"/>
      <c r="V69" s="76"/>
    </row>
    <row r="70" spans="1:22" s="62" customFormat="1" ht="30" x14ac:dyDescent="0.25">
      <c r="A70" s="124"/>
      <c r="B70" s="37"/>
      <c r="C70" s="118"/>
      <c r="D70" s="118"/>
      <c r="E70" s="118"/>
      <c r="F70" s="104"/>
      <c r="G70" s="104"/>
      <c r="H70" s="104"/>
      <c r="I70" s="108" t="s">
        <v>47</v>
      </c>
      <c r="J70" s="109"/>
      <c r="K70" s="18" t="s">
        <v>38</v>
      </c>
      <c r="L70" s="107" t="s">
        <v>39</v>
      </c>
      <c r="M70" s="127"/>
      <c r="N70" s="127"/>
      <c r="O70" s="130">
        <v>37.847000000000001</v>
      </c>
      <c r="P70" s="128">
        <v>104.205</v>
      </c>
      <c r="Q70" s="128">
        <v>171.45500000000001</v>
      </c>
      <c r="R70" s="128"/>
      <c r="S70" s="129">
        <f t="shared" si="20"/>
        <v>313.50700000000001</v>
      </c>
      <c r="T70" s="65"/>
      <c r="U70" s="99"/>
      <c r="V70" s="76"/>
    </row>
    <row r="71" spans="1:22" s="62" customFormat="1" ht="45" x14ac:dyDescent="0.25">
      <c r="A71" s="124"/>
      <c r="B71" s="37"/>
      <c r="C71" s="118"/>
      <c r="D71" s="118"/>
      <c r="E71" s="118"/>
      <c r="F71" s="104"/>
      <c r="G71" s="104"/>
      <c r="H71" s="104"/>
      <c r="I71" s="108" t="s">
        <v>73</v>
      </c>
      <c r="J71" s="109"/>
      <c r="K71" s="18" t="s">
        <v>74</v>
      </c>
      <c r="L71" s="110" t="s">
        <v>75</v>
      </c>
      <c r="M71" s="127"/>
      <c r="N71" s="127"/>
      <c r="O71" s="131"/>
      <c r="P71" s="128"/>
      <c r="Q71" s="128">
        <v>9.2360000000000007</v>
      </c>
      <c r="R71" s="128"/>
      <c r="S71" s="129">
        <f>+Q71+P71+O71</f>
        <v>9.2360000000000007</v>
      </c>
      <c r="T71" s="65"/>
      <c r="U71" s="99"/>
      <c r="V71" s="76"/>
    </row>
    <row r="72" spans="1:22" s="62" customFormat="1" ht="28.5" x14ac:dyDescent="0.25">
      <c r="A72" s="124"/>
      <c r="B72" s="37"/>
      <c r="C72" s="118"/>
      <c r="D72" s="118"/>
      <c r="E72" s="118"/>
      <c r="F72" s="104"/>
      <c r="G72" s="104"/>
      <c r="H72" s="104"/>
      <c r="I72" s="108"/>
      <c r="J72" s="109"/>
      <c r="K72" s="24" t="s">
        <v>76</v>
      </c>
      <c r="L72" s="121" t="s">
        <v>77</v>
      </c>
      <c r="M72" s="136"/>
      <c r="N72" s="136"/>
      <c r="O72" s="122">
        <f>+O73</f>
        <v>0.76100000000000001</v>
      </c>
      <c r="P72" s="122">
        <f t="shared" ref="P72:Q72" si="21">+P73</f>
        <v>1.9770000000000001</v>
      </c>
      <c r="Q72" s="122">
        <f t="shared" si="21"/>
        <v>6.5019999999999998</v>
      </c>
      <c r="R72" s="122"/>
      <c r="S72" s="123">
        <f>+O72+P72+Q72</f>
        <v>9.24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47</v>
      </c>
      <c r="J73" s="109"/>
      <c r="K73" s="18" t="s">
        <v>38</v>
      </c>
      <c r="L73" s="132" t="s">
        <v>39</v>
      </c>
      <c r="M73" s="127"/>
      <c r="N73" s="127"/>
      <c r="O73" s="133">
        <v>0.76100000000000001</v>
      </c>
      <c r="P73" s="128">
        <v>1.9770000000000001</v>
      </c>
      <c r="Q73" s="128">
        <v>6.5019999999999998</v>
      </c>
      <c r="R73" s="128"/>
      <c r="S73" s="129">
        <f>+Q73+P73+O73</f>
        <v>9.2399999999999984</v>
      </c>
      <c r="T73" s="65"/>
      <c r="U73" s="74"/>
      <c r="V73" s="76"/>
    </row>
    <row r="74" spans="1:22" s="61" customFormat="1" ht="15.75" customHeight="1" x14ac:dyDescent="0.25">
      <c r="A74" s="55">
        <v>2</v>
      </c>
      <c r="B74" s="72">
        <v>4</v>
      </c>
      <c r="C74" s="178" t="s">
        <v>58</v>
      </c>
      <c r="D74" s="179"/>
      <c r="E74" s="179"/>
      <c r="F74" s="179"/>
      <c r="G74" s="179"/>
      <c r="H74" s="180"/>
      <c r="I74" s="56"/>
      <c r="J74" s="56"/>
      <c r="K74" s="57"/>
      <c r="L74" s="58"/>
      <c r="M74" s="59"/>
      <c r="N74" s="59">
        <f>N40+N57</f>
        <v>0</v>
      </c>
      <c r="O74" s="59">
        <f>O40+O57</f>
        <v>4133.62</v>
      </c>
      <c r="P74" s="59">
        <f t="shared" ref="O74:S74" si="22">P40+P57</f>
        <v>10756.628999999999</v>
      </c>
      <c r="Q74" s="59">
        <f t="shared" si="22"/>
        <v>10679.967000000001</v>
      </c>
      <c r="R74" s="59">
        <f t="shared" si="22"/>
        <v>0</v>
      </c>
      <c r="S74" s="59">
        <f>S40+S57</f>
        <v>25570.216</v>
      </c>
      <c r="T74" s="60"/>
    </row>
    <row r="75" spans="1:22" s="62" customFormat="1" ht="15.75" customHeight="1" x14ac:dyDescent="0.25">
      <c r="A75" s="185" t="s">
        <v>59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</row>
    <row r="76" spans="1:22" s="12" customFormat="1" ht="20.25" customHeight="1" x14ac:dyDescent="0.25">
      <c r="A76" s="164" t="s">
        <v>24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23"/>
      <c r="V76" s="11"/>
    </row>
    <row r="77" spans="1:22" s="10" customFormat="1" ht="85.5" x14ac:dyDescent="0.25">
      <c r="A77" s="13" t="s">
        <v>125</v>
      </c>
      <c r="B77" s="15" t="s">
        <v>61</v>
      </c>
      <c r="C77" s="14" t="s">
        <v>102</v>
      </c>
      <c r="D77" s="14" t="s">
        <v>62</v>
      </c>
      <c r="E77" s="15" t="s">
        <v>63</v>
      </c>
      <c r="F77" s="15" t="s">
        <v>64</v>
      </c>
      <c r="G77" s="15" t="s">
        <v>65</v>
      </c>
      <c r="H77" s="15" t="s">
        <v>66</v>
      </c>
      <c r="I77" s="16" t="s">
        <v>47</v>
      </c>
      <c r="J77" s="17"/>
      <c r="K77" s="18"/>
      <c r="L77" s="19" t="s">
        <v>120</v>
      </c>
      <c r="M77" s="20"/>
      <c r="N77" s="20"/>
      <c r="O77" s="20"/>
      <c r="P77" s="21"/>
      <c r="Q77" s="20"/>
      <c r="R77" s="20"/>
      <c r="S77" s="22"/>
      <c r="T77" s="15"/>
      <c r="U77" s="23" t="s">
        <v>96</v>
      </c>
    </row>
    <row r="78" spans="1:22" s="62" customFormat="1" x14ac:dyDescent="0.25">
      <c r="A78" s="72">
        <v>1</v>
      </c>
      <c r="B78" s="72">
        <v>1</v>
      </c>
      <c r="C78" s="178" t="s">
        <v>81</v>
      </c>
      <c r="D78" s="179"/>
      <c r="E78" s="179"/>
      <c r="F78" s="179"/>
      <c r="G78" s="179"/>
      <c r="H78" s="180"/>
      <c r="I78" s="56"/>
      <c r="J78" s="56"/>
      <c r="K78" s="57"/>
      <c r="L78" s="73"/>
      <c r="M78" s="74"/>
      <c r="N78" s="75"/>
      <c r="O78" s="75">
        <f>O77</f>
        <v>0</v>
      </c>
      <c r="P78" s="75">
        <f t="shared" ref="P78:Q78" si="23">P77</f>
        <v>0</v>
      </c>
      <c r="Q78" s="75">
        <f t="shared" si="23"/>
        <v>0</v>
      </c>
      <c r="R78" s="75"/>
      <c r="S78" s="75">
        <f>S77</f>
        <v>0</v>
      </c>
      <c r="T78" s="74"/>
      <c r="U78" s="74"/>
      <c r="V78" s="76"/>
    </row>
    <row r="79" spans="1:22" s="83" customFormat="1" ht="21" customHeight="1" x14ac:dyDescent="0.25">
      <c r="A79" s="77">
        <f>+A78+A74+A37</f>
        <v>6</v>
      </c>
      <c r="B79" s="77">
        <f>+B78+B74+B37</f>
        <v>12</v>
      </c>
      <c r="C79" s="181" t="s">
        <v>82</v>
      </c>
      <c r="D79" s="182"/>
      <c r="E79" s="182"/>
      <c r="F79" s="182"/>
      <c r="G79" s="182"/>
      <c r="H79" s="183"/>
      <c r="I79" s="78"/>
      <c r="J79" s="78"/>
      <c r="K79" s="79"/>
      <c r="L79" s="80"/>
      <c r="M79" s="81"/>
      <c r="N79" s="82">
        <f>+N78+N74+N37</f>
        <v>24</v>
      </c>
      <c r="O79" s="82">
        <f>+O78+O74+O37</f>
        <v>6740.0879999999997</v>
      </c>
      <c r="P79" s="82">
        <f>+P78+P74+P37</f>
        <v>16266.650999999998</v>
      </c>
      <c r="Q79" s="82">
        <f>+Q78+Q74+Q37</f>
        <v>17524.532999999999</v>
      </c>
      <c r="R79" s="82"/>
      <c r="S79" s="82">
        <f>+S78+S74+S37</f>
        <v>40555.271999999997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83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-144641.24900000001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-144654.7703</v>
      </c>
    </row>
    <row r="92" spans="2:20" s="84" customFormat="1" hidden="1" x14ac:dyDescent="0.25">
      <c r="P92" s="88">
        <f>P79-P89</f>
        <v>-23492.780299999999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hidden="1" customHeight="1" x14ac:dyDescent="0.25">
      <c r="N98" s="88">
        <v>24</v>
      </c>
      <c r="O98" s="88">
        <v>6740.0879999999997</v>
      </c>
      <c r="P98" s="88">
        <v>16266.648999999998</v>
      </c>
      <c r="Q98" s="88">
        <v>17326.118000000002</v>
      </c>
      <c r="R98" s="88"/>
      <c r="S98" s="89">
        <v>40356.854999999996</v>
      </c>
      <c r="T98" s="88">
        <f>S79-S98</f>
        <v>198.41700000000128</v>
      </c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C78:H78"/>
    <mergeCell ref="C79:H79"/>
    <mergeCell ref="C37:H37"/>
    <mergeCell ref="A38:T38"/>
    <mergeCell ref="A39:T39"/>
    <mergeCell ref="C74:H74"/>
    <mergeCell ref="A75:T75"/>
    <mergeCell ref="A76:T76"/>
    <mergeCell ref="A56:T56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27:T27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2023-05-04T04:31:43Z</dcterms:modified>
</cp:coreProperties>
</file>