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30.09.2025г\"/>
    </mc:Choice>
  </mc:AlternateContent>
  <bookViews>
    <workbookView xWindow="0" yWindow="0" windowWidth="23250" windowHeight="11805"/>
  </bookViews>
  <sheets>
    <sheet name="01.10.2025" sheetId="1" r:id="rId1"/>
  </sheets>
  <definedNames>
    <definedName name="_xlnm._FilterDatabase" localSheetId="0" hidden="1">'01.10.2025'!$A$10:$AF$10</definedName>
    <definedName name="_xlnm.Print_Titles" localSheetId="0">'01.10.2025'!$5:$7</definedName>
    <definedName name="_xlnm.Print_Area" localSheetId="0">'01.10.2025'!$A$1:$U$258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8" i="1" l="1"/>
  <c r="Q215" i="1"/>
  <c r="R215" i="1"/>
  <c r="Q217" i="1"/>
  <c r="R217" i="1"/>
  <c r="R219" i="1"/>
  <c r="T163" i="1" l="1"/>
  <c r="T162" i="1"/>
  <c r="T161" i="1"/>
  <c r="T160" i="1"/>
  <c r="T158" i="1"/>
  <c r="R157" i="1"/>
  <c r="R156" i="1" s="1"/>
  <c r="Q157" i="1"/>
  <c r="P157" i="1"/>
  <c r="P156" i="1" s="1"/>
  <c r="O157" i="1"/>
  <c r="S156" i="1"/>
  <c r="O156" i="1"/>
  <c r="T155" i="1"/>
  <c r="T154" i="1"/>
  <c r="T153" i="1"/>
  <c r="T152" i="1"/>
  <c r="T151" i="1"/>
  <c r="T150" i="1"/>
  <c r="R149" i="1"/>
  <c r="R148" i="1" s="1"/>
  <c r="Q149" i="1"/>
  <c r="Q148" i="1" s="1"/>
  <c r="P149" i="1"/>
  <c r="P148" i="1" s="1"/>
  <c r="O149" i="1"/>
  <c r="S148" i="1"/>
  <c r="O148" i="1"/>
  <c r="T147" i="1"/>
  <c r="T145" i="1"/>
  <c r="R144" i="1"/>
  <c r="R143" i="1" s="1"/>
  <c r="T143" i="1" s="1"/>
  <c r="T142" i="1"/>
  <c r="T141" i="1"/>
  <c r="T140" i="1"/>
  <c r="T139" i="1"/>
  <c r="T138" i="1"/>
  <c r="T137" i="1"/>
  <c r="T136" i="1"/>
  <c r="R135" i="1"/>
  <c r="R134" i="1" s="1"/>
  <c r="Q135" i="1"/>
  <c r="Q134" i="1" s="1"/>
  <c r="P135" i="1"/>
  <c r="P134" i="1" s="1"/>
  <c r="O135" i="1"/>
  <c r="O134" i="1" s="1"/>
  <c r="T133" i="1"/>
  <c r="T132" i="1"/>
  <c r="T131" i="1"/>
  <c r="T130" i="1"/>
  <c r="T129" i="1"/>
  <c r="R128" i="1"/>
  <c r="Q128" i="1"/>
  <c r="Q127" i="1" s="1"/>
  <c r="P128" i="1"/>
  <c r="O128" i="1"/>
  <c r="O127" i="1" s="1"/>
  <c r="R127" i="1"/>
  <c r="P127" i="1"/>
  <c r="T126" i="1"/>
  <c r="T125" i="1"/>
  <c r="T124" i="1"/>
  <c r="T123" i="1"/>
  <c r="T122" i="1"/>
  <c r="T121" i="1"/>
  <c r="R120" i="1"/>
  <c r="R119" i="1" s="1"/>
  <c r="Q120" i="1"/>
  <c r="Q119" i="1" s="1"/>
  <c r="P120" i="1"/>
  <c r="P119" i="1" s="1"/>
  <c r="O120" i="1"/>
  <c r="O119" i="1" s="1"/>
  <c r="S119" i="1"/>
  <c r="T144" i="1" l="1"/>
  <c r="O118" i="1"/>
  <c r="P118" i="1"/>
  <c r="T135" i="1"/>
  <c r="T134" i="1" s="1"/>
  <c r="T157" i="1"/>
  <c r="T156" i="1" s="1"/>
  <c r="R118" i="1"/>
  <c r="T128" i="1"/>
  <c r="T127" i="1" s="1"/>
  <c r="T149" i="1"/>
  <c r="T148" i="1" s="1"/>
  <c r="T120" i="1"/>
  <c r="T119" i="1" s="1"/>
  <c r="Q156" i="1"/>
  <c r="Q118" i="1" s="1"/>
  <c r="T118" i="1" l="1"/>
  <c r="N211" i="1"/>
  <c r="T254" i="1"/>
  <c r="T255" i="1"/>
  <c r="S253" i="1"/>
  <c r="R253" i="1"/>
  <c r="T253" i="1" s="1"/>
  <c r="S256" i="1" l="1"/>
  <c r="S257" i="1" s="1"/>
  <c r="T210" i="1"/>
  <c r="T209" i="1"/>
  <c r="R203" i="1"/>
  <c r="T193" i="1" l="1"/>
  <c r="T192" i="1"/>
  <c r="T191" i="1"/>
  <c r="R190" i="1"/>
  <c r="Q190" i="1"/>
  <c r="T190"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P15" i="1"/>
  <c r="Q15" i="1"/>
  <c r="T113" i="1"/>
  <c r="T112" i="1"/>
  <c r="T95" i="1"/>
  <c r="T87" i="1" l="1"/>
  <c r="T86" i="1"/>
  <c r="T85" i="1"/>
  <c r="T84" i="1"/>
  <c r="T83" i="1"/>
  <c r="T82" i="1"/>
  <c r="T79" i="1"/>
  <c r="T78" i="1"/>
  <c r="T77" i="1"/>
  <c r="T75" i="1"/>
  <c r="T74" i="1"/>
  <c r="T66" i="1"/>
  <c r="T67" i="1"/>
  <c r="T69" i="1"/>
  <c r="T70" i="1"/>
  <c r="T71" i="1"/>
  <c r="M211" i="1"/>
  <c r="M257" i="1" s="1"/>
  <c r="N257" i="1"/>
  <c r="B257" i="1" l="1"/>
  <c r="A257" i="1"/>
  <c r="T245" i="1"/>
  <c r="T244" i="1"/>
  <c r="T243" i="1"/>
  <c r="T242" i="1"/>
  <c r="T241" i="1"/>
  <c r="R240" i="1"/>
  <c r="Q240" i="1"/>
  <c r="Q239" i="1" s="1"/>
  <c r="P240" i="1"/>
  <c r="P239" i="1" s="1"/>
  <c r="T238" i="1"/>
  <c r="T237" i="1"/>
  <c r="T236" i="1"/>
  <c r="T235" i="1"/>
  <c r="R234" i="1"/>
  <c r="Q234" i="1"/>
  <c r="P234" i="1"/>
  <c r="T233" i="1"/>
  <c r="T232" i="1"/>
  <c r="T231" i="1"/>
  <c r="R230" i="1"/>
  <c r="Q230" i="1"/>
  <c r="P230" i="1"/>
  <c r="T229" i="1"/>
  <c r="T228" i="1"/>
  <c r="T227" i="1"/>
  <c r="T226" i="1"/>
  <c r="R225" i="1"/>
  <c r="Q225" i="1"/>
  <c r="P225" i="1"/>
  <c r="T222" i="1"/>
  <c r="R221" i="1"/>
  <c r="R214" i="1" s="1"/>
  <c r="Q221" i="1"/>
  <c r="Q214" i="1" s="1"/>
  <c r="T220" i="1"/>
  <c r="T218" i="1"/>
  <c r="T216" i="1"/>
  <c r="T208" i="1"/>
  <c r="T207" i="1"/>
  <c r="T206" i="1"/>
  <c r="T205" i="1"/>
  <c r="T204" i="1"/>
  <c r="Q203" i="1"/>
  <c r="T197" i="1"/>
  <c r="T196" i="1"/>
  <c r="R195" i="1"/>
  <c r="Q195" i="1"/>
  <c r="P195" i="1"/>
  <c r="O195" i="1"/>
  <c r="O211" i="1" s="1"/>
  <c r="T188" i="1"/>
  <c r="T187" i="1"/>
  <c r="T186" i="1"/>
  <c r="T185" i="1"/>
  <c r="R184" i="1"/>
  <c r="Q184" i="1"/>
  <c r="P184" i="1"/>
  <c r="T183" i="1"/>
  <c r="T182" i="1"/>
  <c r="T181" i="1"/>
  <c r="T180" i="1"/>
  <c r="R179" i="1"/>
  <c r="Q179" i="1"/>
  <c r="P179" i="1"/>
  <c r="T178" i="1"/>
  <c r="T177" i="1"/>
  <c r="T176" i="1"/>
  <c r="T175" i="1"/>
  <c r="R174" i="1"/>
  <c r="Q174" i="1"/>
  <c r="P174" i="1"/>
  <c r="T173" i="1"/>
  <c r="T172" i="1"/>
  <c r="T171" i="1"/>
  <c r="T170" i="1"/>
  <c r="R169" i="1"/>
  <c r="Q169" i="1"/>
  <c r="P16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3" i="1" l="1"/>
  <c r="T16" i="1"/>
  <c r="T106" i="1"/>
  <c r="P168" i="1"/>
  <c r="P211" i="1" s="1"/>
  <c r="T89" i="1"/>
  <c r="T51" i="1"/>
  <c r="T72" i="1"/>
  <c r="T73" i="1"/>
  <c r="T64" i="1"/>
  <c r="T65" i="1"/>
  <c r="T80" i="1"/>
  <c r="T81" i="1"/>
  <c r="T37" i="1"/>
  <c r="T23" i="1"/>
  <c r="T174" i="1"/>
  <c r="T43" i="1"/>
  <c r="T44" i="1"/>
  <c r="T22" i="1"/>
  <c r="T18" i="1"/>
  <c r="P164" i="1"/>
  <c r="T225" i="1"/>
  <c r="T99" i="1"/>
  <c r="T100" i="1"/>
  <c r="T219" i="1"/>
  <c r="T234" i="1"/>
  <c r="R168" i="1"/>
  <c r="R211" i="1" s="1"/>
  <c r="Q168" i="1"/>
  <c r="Q211" i="1" s="1"/>
  <c r="T184" i="1"/>
  <c r="T169" i="1"/>
  <c r="T217" i="1"/>
  <c r="T230" i="1"/>
  <c r="T240" i="1"/>
  <c r="T239" i="1" s="1"/>
  <c r="T88" i="1"/>
  <c r="P224" i="1"/>
  <c r="P256" i="1" s="1"/>
  <c r="T29" i="1"/>
  <c r="T36" i="1"/>
  <c r="T179" i="1"/>
  <c r="T195" i="1"/>
  <c r="T221" i="1"/>
  <c r="T57" i="1"/>
  <c r="T50" i="1"/>
  <c r="O164" i="1"/>
  <c r="O257" i="1" s="1"/>
  <c r="Q164" i="1"/>
  <c r="Q224" i="1"/>
  <c r="R239" i="1"/>
  <c r="R224" i="1" s="1"/>
  <c r="T30" i="1"/>
  <c r="T215" i="1"/>
  <c r="T58" i="1"/>
  <c r="T107" i="1"/>
  <c r="Q256" i="1" l="1"/>
  <c r="Q257" i="1" s="1"/>
  <c r="R256" i="1"/>
  <c r="T15" i="1"/>
  <c r="T164" i="1" s="1"/>
  <c r="P257" i="1"/>
  <c r="T224" i="1"/>
  <c r="R164" i="1"/>
  <c r="T214" i="1"/>
  <c r="T168" i="1"/>
  <c r="T211" i="1" s="1"/>
  <c r="R257" i="1" l="1"/>
  <c r="T256" i="1"/>
  <c r="T257" i="1" s="1"/>
  <c r="T263" i="1" s="1"/>
</calcChain>
</file>

<file path=xl/sharedStrings.xml><?xml version="1.0" encoding="utf-8"?>
<sst xmlns="http://schemas.openxmlformats.org/spreadsheetml/2006/main" count="753" uniqueCount="231">
  <si>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</si>
  <si>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</si>
  <si>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</si>
  <si>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</si>
  <si>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</si>
  <si>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</si>
  <si>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</si>
  <si>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</si>
  <si>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</si>
  <si>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</si>
  <si>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</si>
  <si>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</si>
  <si>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</si>
  <si>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</si>
  <si>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</si>
  <si>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</si>
  <si>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</si>
  <si>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</si>
  <si>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</si>
  <si>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</si>
  <si>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</si>
  <si>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</si>
  <si>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</si>
  <si>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</si>
  <si>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</si>
  <si>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</si>
  <si>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</si>
  <si>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</si>
  <si>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</si>
  <si>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</si>
  <si>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</si>
  <si>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</si>
  <si>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</si>
  <si>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</si>
  <si>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</si>
  <si>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</si>
  <si>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</si>
  <si>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</si>
  <si>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</si>
  <si>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</si>
  <si>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</si>
  <si>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</si>
  <si>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</si>
  <si>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</si>
  <si>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</si>
  <si>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</si>
  <si>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</si>
  <si>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</si>
  <si>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</si>
  <si>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</si>
  <si>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</si>
  <si>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</si>
  <si>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</si>
  <si>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</si>
  <si>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</si>
  <si>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</si>
  <si>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</si>
  <si>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</si>
  <si>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</si>
  <si>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</si>
  <si>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</si>
  <si>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</si>
  <si>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</si>
  <si>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</si>
  <si>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</si>
  <si>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</si>
  <si>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</si>
  <si>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</si>
  <si>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</si>
  <si>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</si>
  <si>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</si>
  <si>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</si>
  <si>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</si>
  <si>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</si>
  <si>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</si>
  <si>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</si>
  <si>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</si>
  <si>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</si>
  <si>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</si>
  <si>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</si>
  <si>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</si>
  <si>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</si>
  <si>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</si>
  <si>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</si>
  <si>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</si>
  <si>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</si>
  <si>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</si>
  <si>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</si>
  <si>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</si>
  <si>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</si>
  <si>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</si>
  <si>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</si>
  <si>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</si>
  <si>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</si>
  <si>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</si>
  <si>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</si>
  <si>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</si>
  <si>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</si>
  <si>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</si>
  <si>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</si>
  <si>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</si>
  <si>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</si>
  <si>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</si>
  <si>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</si>
  <si>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</si>
  <si>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</si>
  <si>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</si>
  <si>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</si>
  <si>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</si>
  <si>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</si>
  <si>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</si>
  <si>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</si>
  <si>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</si>
  <si>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</si>
  <si>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</si>
  <si>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</si>
  <si>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</si>
  <si>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</si>
  <si>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</si>
  <si>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</si>
  <si>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</si>
  <si>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</si>
  <si>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</si>
  <si>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</si>
  <si>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</si>
  <si>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</si>
  <si>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</si>
  <si>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</si>
  <si>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</si>
  <si>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</si>
  <si>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</si>
  <si>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</si>
  <si>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</si>
  <si>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</si>
  <si>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</si>
  <si>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</si>
  <si>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</si>
  <si>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</si>
  <si>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</si>
  <si>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</si>
  <si>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</si>
  <si>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</si>
  <si>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</si>
  <si>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</si>
  <si>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</si>
  <si>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</si>
  <si>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</si>
  <si>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</si>
  <si>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</si>
  <si>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</si>
  <si>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</si>
  <si>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</si>
  <si>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</si>
  <si>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</si>
  <si>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</si>
  <si>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</si>
  <si>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</si>
  <si>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</si>
  <si>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</si>
  <si>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</si>
  <si>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</si>
  <si>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</si>
  <si>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</si>
  <si>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</si>
  <si>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</si>
  <si>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</si>
  <si>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</si>
  <si>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</si>
  <si>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</si>
  <si>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</si>
  <si>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</si>
  <si>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</si>
  <si>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</si>
  <si>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</si>
  <si>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</si>
  <si>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</si>
  <si>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</si>
  <si>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</si>
  <si>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</si>
  <si>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</si>
  <si>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</si>
  <si>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</si>
  <si>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</si>
  <si>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</si>
  <si>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</si>
  <si>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</si>
  <si>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</si>
  <si>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</si>
  <si>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</si>
  <si>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</si>
  <si>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</si>
  <si>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</si>
  <si>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</si>
  <si>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</si>
  <si>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</si>
  <si>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</si>
  <si>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</si>
  <si>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</si>
  <si>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</si>
  <si>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</si>
  <si>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</si>
  <si>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</si>
  <si>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</si>
  <si>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</si>
  <si>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</si>
  <si>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</si>
  <si>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</si>
  <si>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</si>
  <si>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</si>
  <si>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</si>
  <si>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</si>
  <si>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</si>
  <si>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</si>
  <si>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</si>
  <si>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</si>
  <si>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</si>
  <si>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</si>
  <si>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</si>
  <si>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</si>
  <si>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</si>
  <si>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</si>
  <si>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</si>
  <si>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</si>
  <si>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</si>
  <si>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</si>
  <si>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</si>
  <si>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</si>
  <si>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</si>
  <si>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</si>
  <si>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</si>
  <si>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Шымкент қаласы бойынша тексеру комиссиясы төрағасының  2025 жылғы  «29» қыркүйектегі №82-н/қ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</si>
</sst>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57">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0" fontId="14" fillId="2" borderId="0" xfId="0"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2"/>
  <sheetViews>
    <sheetView tabSelected="1" view="pageBreakPreview" topLeftCell="C1" zoomScale="40" zoomScaleNormal="70" zoomScaleSheetLayoutView="40" workbookViewId="0">
      <selection activeCell="T10" sqref="T10"/>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50" t="s">
        <v>230</v>
      </c>
      <c r="S1" s="250"/>
      <c r="T1" s="250"/>
      <c r="U1" s="250"/>
      <c r="V1" s="37"/>
      <c r="W1" s="38"/>
    </row>
    <row r="2" spans="1:32" s="39" customFormat="1" ht="31.5">
      <c r="A2" s="40"/>
      <c r="B2" s="237" t="s">
        <v>209</v>
      </c>
      <c r="C2" s="237"/>
      <c r="D2" s="237"/>
      <c r="E2" s="237"/>
      <c r="F2" s="237"/>
      <c r="G2" s="237"/>
      <c r="H2" s="237"/>
      <c r="I2" s="237"/>
      <c r="J2" s="237"/>
      <c r="K2" s="237"/>
      <c r="L2" s="237"/>
      <c r="M2" s="237"/>
      <c r="N2" s="237"/>
      <c r="O2" s="237"/>
      <c r="P2" s="237"/>
      <c r="Q2" s="237"/>
      <c r="R2" s="237"/>
      <c r="S2" s="237"/>
      <c r="T2" s="237"/>
      <c r="U2" s="237"/>
      <c r="V2" s="41"/>
    </row>
    <row r="3" spans="1:32" s="39" customFormat="1" ht="12" customHeight="1">
      <c r="A3" s="40"/>
      <c r="B3" s="237"/>
      <c r="C3" s="237"/>
      <c r="D3" s="237"/>
      <c r="E3" s="237"/>
      <c r="F3" s="237"/>
      <c r="G3" s="237"/>
      <c r="H3" s="237"/>
      <c r="I3" s="237"/>
      <c r="J3" s="237"/>
      <c r="K3" s="237"/>
      <c r="L3" s="237"/>
      <c r="M3" s="237"/>
      <c r="N3" s="237"/>
      <c r="O3" s="237"/>
      <c r="P3" s="237"/>
      <c r="Q3" s="237"/>
      <c r="R3" s="237"/>
      <c r="S3" s="237"/>
      <c r="T3" s="237"/>
      <c r="U3" s="237"/>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45" t="s">
        <v>0</v>
      </c>
      <c r="B5" s="240" t="s">
        <v>1</v>
      </c>
      <c r="C5" s="240" t="s">
        <v>2</v>
      </c>
      <c r="D5" s="240" t="s">
        <v>3</v>
      </c>
      <c r="E5" s="240" t="s">
        <v>4</v>
      </c>
      <c r="F5" s="240" t="s">
        <v>205</v>
      </c>
      <c r="G5" s="240"/>
      <c r="H5" s="240"/>
      <c r="I5" s="241" t="s">
        <v>196</v>
      </c>
      <c r="J5" s="242"/>
      <c r="K5" s="242"/>
      <c r="L5" s="242"/>
      <c r="M5" s="242"/>
      <c r="N5" s="242"/>
      <c r="O5" s="242"/>
      <c r="P5" s="242"/>
      <c r="Q5" s="242"/>
      <c r="R5" s="242"/>
      <c r="S5" s="242"/>
      <c r="T5" s="243"/>
      <c r="U5" s="240" t="s">
        <v>5</v>
      </c>
    </row>
    <row r="6" spans="1:32" s="7" customFormat="1" ht="98.25" customHeight="1">
      <c r="A6" s="245"/>
      <c r="B6" s="240"/>
      <c r="C6" s="240"/>
      <c r="D6" s="240"/>
      <c r="E6" s="240"/>
      <c r="F6" s="240"/>
      <c r="G6" s="240"/>
      <c r="H6" s="240"/>
      <c r="I6" s="240" t="s">
        <v>6</v>
      </c>
      <c r="J6" s="240" t="s">
        <v>197</v>
      </c>
      <c r="K6" s="245" t="s">
        <v>7</v>
      </c>
      <c r="L6" s="240" t="s">
        <v>8</v>
      </c>
      <c r="M6" s="238" t="s">
        <v>9</v>
      </c>
      <c r="N6" s="246" t="s">
        <v>10</v>
      </c>
      <c r="O6" s="238" t="s">
        <v>11</v>
      </c>
      <c r="P6" s="238" t="s">
        <v>12</v>
      </c>
      <c r="Q6" s="238" t="s">
        <v>13</v>
      </c>
      <c r="R6" s="244" t="s">
        <v>208</v>
      </c>
      <c r="S6" s="244" t="s">
        <v>14</v>
      </c>
      <c r="T6" s="244" t="s">
        <v>15</v>
      </c>
      <c r="U6" s="240"/>
    </row>
    <row r="7" spans="1:32" s="7" customFormat="1" ht="94.5" customHeight="1">
      <c r="A7" s="245"/>
      <c r="B7" s="240"/>
      <c r="C7" s="240"/>
      <c r="D7" s="240"/>
      <c r="E7" s="240"/>
      <c r="F7" s="8" t="s">
        <v>16</v>
      </c>
      <c r="G7" s="8" t="s">
        <v>17</v>
      </c>
      <c r="H7" s="8" t="s">
        <v>18</v>
      </c>
      <c r="I7" s="240"/>
      <c r="J7" s="240"/>
      <c r="K7" s="245"/>
      <c r="L7" s="240"/>
      <c r="M7" s="239"/>
      <c r="N7" s="247"/>
      <c r="O7" s="239"/>
      <c r="P7" s="239"/>
      <c r="Q7" s="239"/>
      <c r="R7" s="244"/>
      <c r="S7" s="244"/>
      <c r="T7" s="244"/>
      <c r="U7" s="240"/>
    </row>
    <row r="8" spans="1:32" s="44" customFormat="1" ht="37.5" customHeight="1">
      <c r="A8" s="254" t="s">
        <v>23</v>
      </c>
      <c r="B8" s="255"/>
      <c r="C8" s="255"/>
      <c r="D8" s="255"/>
      <c r="E8" s="255"/>
      <c r="F8" s="255"/>
      <c r="G8" s="255"/>
      <c r="H8" s="255"/>
      <c r="I8" s="255"/>
      <c r="J8" s="255"/>
      <c r="K8" s="255"/>
      <c r="L8" s="255"/>
      <c r="M8" s="255"/>
      <c r="N8" s="255"/>
      <c r="O8" s="255"/>
      <c r="P8" s="255"/>
      <c r="Q8" s="255"/>
      <c r="R8" s="255"/>
      <c r="S8" s="255"/>
      <c r="T8" s="255"/>
      <c r="U8" s="255"/>
    </row>
    <row r="9" spans="1:32" s="44" customFormat="1" ht="48" customHeight="1">
      <c r="A9" s="251" t="s">
        <v>19</v>
      </c>
      <c r="B9" s="252"/>
      <c r="C9" s="252"/>
      <c r="D9" s="252"/>
      <c r="E9" s="252"/>
      <c r="F9" s="252"/>
      <c r="G9" s="252"/>
      <c r="H9" s="252"/>
      <c r="I9" s="252"/>
      <c r="J9" s="252"/>
      <c r="K9" s="252"/>
      <c r="L9" s="252"/>
      <c r="M9" s="252"/>
      <c r="N9" s="252"/>
      <c r="O9" s="252"/>
      <c r="P9" s="252"/>
      <c r="Q9" s="252"/>
      <c r="R9" s="252"/>
      <c r="S9" s="252"/>
      <c r="T9" s="252"/>
      <c r="U9" s="252"/>
    </row>
    <row r="10" spans="1:32" s="44" customFormat="1" ht="297">
      <c r="A10" s="45">
        <v>1</v>
      </c>
      <c r="B10" s="46" t="s">
        <v>20</v>
      </c>
      <c r="C10" s="47" t="s">
        <v>21</v>
      </c>
      <c r="D10" s="47" t="s">
        <v>22</v>
      </c>
      <c r="E10" s="46" t="s">
        <v>214</v>
      </c>
      <c r="F10" s="47" t="s">
        <v>23</v>
      </c>
      <c r="G10" s="46" t="s">
        <v>24</v>
      </c>
      <c r="H10" s="46" t="s">
        <v>198</v>
      </c>
      <c r="I10" s="48" t="s">
        <v>26</v>
      </c>
      <c r="J10" s="49"/>
      <c r="K10" s="50"/>
      <c r="L10" s="188" t="s">
        <v>215</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199</v>
      </c>
      <c r="I11" s="48" t="s">
        <v>32</v>
      </c>
      <c r="J11" s="59"/>
      <c r="K11" s="60"/>
      <c r="L11" s="61"/>
      <c r="M11" s="230"/>
      <c r="N11" s="62"/>
      <c r="O11" s="63"/>
      <c r="P11" s="62"/>
      <c r="Q11" s="64"/>
      <c r="R11" s="62"/>
      <c r="S11" s="62"/>
      <c r="T11" s="65"/>
      <c r="U11" s="66"/>
      <c r="V11" s="67"/>
      <c r="W11" s="67"/>
      <c r="X11" s="67"/>
      <c r="Y11" s="67"/>
    </row>
    <row r="12" spans="1:32" s="68" customFormat="1" ht="66">
      <c r="A12" s="56"/>
      <c r="B12" s="173" t="s">
        <v>203</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48" t="s">
        <v>35</v>
      </c>
      <c r="B14" s="249"/>
      <c r="C14" s="249"/>
      <c r="D14" s="249"/>
      <c r="E14" s="249"/>
      <c r="F14" s="249"/>
      <c r="G14" s="249"/>
      <c r="H14" s="249"/>
      <c r="I14" s="249"/>
      <c r="J14" s="249"/>
      <c r="K14" s="249"/>
      <c r="L14" s="249"/>
      <c r="M14" s="249"/>
      <c r="N14" s="249"/>
      <c r="O14" s="249"/>
      <c r="P14" s="249"/>
      <c r="Q14" s="249"/>
      <c r="R14" s="249"/>
      <c r="S14" s="249"/>
      <c r="T14" s="249"/>
      <c r="U14" s="256"/>
      <c r="V14" s="71"/>
      <c r="W14" s="72"/>
      <c r="X14" s="72"/>
      <c r="Y14" s="72"/>
      <c r="Z14" s="72"/>
      <c r="AA14" s="73"/>
      <c r="AB14" s="73"/>
      <c r="AC14" s="73"/>
      <c r="AD14" s="73"/>
      <c r="AE14" s="73"/>
      <c r="AF14" s="73"/>
    </row>
    <row r="15" spans="1:32" s="80" customFormat="1" ht="198">
      <c r="A15" s="50" t="s">
        <v>36</v>
      </c>
      <c r="B15" s="47"/>
      <c r="C15" s="47" t="s">
        <v>206</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88.5" customHeight="1">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65.25" customHeight="1">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83.25" customHeight="1">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53"/>
      <c r="P116" s="95"/>
      <c r="Q116" s="95"/>
      <c r="R116" s="95">
        <v>0.42699999999999999</v>
      </c>
      <c r="S116" s="65"/>
      <c r="T116" s="62">
        <f t="shared" si="6"/>
        <v>0.42699999999999999</v>
      </c>
      <c r="U116" s="200"/>
      <c r="V116" s="89"/>
      <c r="W116" s="89"/>
    </row>
    <row r="117" spans="1:31" s="44" customFormat="1" ht="66.75" customHeight="1">
      <c r="A117" s="251" t="s">
        <v>97</v>
      </c>
      <c r="B117" s="252"/>
      <c r="C117" s="252"/>
      <c r="D117" s="252"/>
      <c r="E117" s="252"/>
      <c r="F117" s="252"/>
      <c r="G117" s="252"/>
      <c r="H117" s="252"/>
      <c r="I117" s="252"/>
      <c r="J117" s="252"/>
      <c r="K117" s="252"/>
      <c r="L117" s="252"/>
      <c r="M117" s="252"/>
      <c r="N117" s="252"/>
      <c r="O117" s="252"/>
      <c r="P117" s="252"/>
      <c r="Q117" s="252"/>
      <c r="R117" s="252"/>
      <c r="S117" s="252"/>
      <c r="T117" s="252"/>
      <c r="U117" s="252"/>
    </row>
    <row r="118" spans="1:31" s="80" customFormat="1" ht="124.5" customHeight="1">
      <c r="A118" s="96" t="s">
        <v>69</v>
      </c>
      <c r="B118" s="47"/>
      <c r="C118" s="47" t="s">
        <v>98</v>
      </c>
      <c r="D118" s="47" t="s">
        <v>22</v>
      </c>
      <c r="E118" s="47" t="s">
        <v>170</v>
      </c>
      <c r="F118" s="47" t="s">
        <v>23</v>
      </c>
      <c r="G118" s="47" t="s">
        <v>119</v>
      </c>
      <c r="H118" s="46" t="s">
        <v>107</v>
      </c>
      <c r="I118" s="47"/>
      <c r="J118" s="47">
        <v>312</v>
      </c>
      <c r="K118" s="107"/>
      <c r="L118" s="76" t="s">
        <v>15</v>
      </c>
      <c r="M118" s="219"/>
      <c r="N118" s="53"/>
      <c r="O118" s="53">
        <f>+O119+O127+O134+O143+O148+O156</f>
        <v>1785.9534000000001</v>
      </c>
      <c r="P118" s="53">
        <f>+P119+P127+P134+P143+P148+P156</f>
        <v>2280.8501000000006</v>
      </c>
      <c r="Q118" s="53">
        <f>+Q119+Q127+Q134+Q143+Q148+Q156</f>
        <v>2040.6221</v>
      </c>
      <c r="R118" s="53">
        <f>+R119+R127+R134+R143+R148+R156</f>
        <v>4167.5778</v>
      </c>
      <c r="S118" s="53"/>
      <c r="T118" s="53">
        <f>+T119+T127+T134+T143+T148+T156</f>
        <v>10275.0034</v>
      </c>
      <c r="U118" s="47" t="s">
        <v>27</v>
      </c>
      <c r="V118" s="78"/>
      <c r="W118" s="78"/>
      <c r="X118" s="78"/>
      <c r="Y118" s="78"/>
      <c r="Z118" s="79"/>
      <c r="AA118" s="79"/>
      <c r="AB118" s="79"/>
      <c r="AC118" s="79"/>
      <c r="AD118" s="79"/>
      <c r="AE118" s="79"/>
    </row>
    <row r="119" spans="1:31" s="80" customFormat="1" ht="132">
      <c r="A119" s="96" t="s">
        <v>42</v>
      </c>
      <c r="B119" s="47" t="s">
        <v>216</v>
      </c>
      <c r="C119" s="47"/>
      <c r="D119" s="47"/>
      <c r="E119" s="47"/>
      <c r="F119" s="47"/>
      <c r="G119" s="47"/>
      <c r="H119" s="47"/>
      <c r="I119" s="47"/>
      <c r="J119" s="47">
        <v>312</v>
      </c>
      <c r="K119" s="47"/>
      <c r="L119" s="47" t="s">
        <v>166</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171</v>
      </c>
      <c r="L120" s="47" t="s">
        <v>172</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173</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174</v>
      </c>
      <c r="L122" s="47" t="s">
        <v>175</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176</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177</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122</v>
      </c>
      <c r="L125" s="47" t="s">
        <v>178</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217</v>
      </c>
      <c r="C127" s="47"/>
      <c r="D127" s="47"/>
      <c r="E127" s="47"/>
      <c r="F127" s="47"/>
      <c r="G127" s="47"/>
      <c r="H127" s="47"/>
      <c r="I127" s="47"/>
      <c r="J127" s="47">
        <v>312</v>
      </c>
      <c r="K127" s="47"/>
      <c r="L127" s="47" t="s">
        <v>166</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171</v>
      </c>
      <c r="L128" s="47" t="s">
        <v>172</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173</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174</v>
      </c>
      <c r="L130" s="47" t="s">
        <v>175</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176</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177</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122</v>
      </c>
      <c r="L133" s="47" t="s">
        <v>178</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218</v>
      </c>
      <c r="C134" s="47"/>
      <c r="D134" s="47"/>
      <c r="E134" s="47"/>
      <c r="F134" s="47"/>
      <c r="G134" s="47"/>
      <c r="H134" s="47"/>
      <c r="I134" s="47"/>
      <c r="J134" s="47">
        <v>312</v>
      </c>
      <c r="K134" s="47"/>
      <c r="L134" s="47" t="s">
        <v>166</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179</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180</v>
      </c>
      <c r="L137" s="47" t="s">
        <v>175</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201</v>
      </c>
      <c r="L140" s="47" t="s">
        <v>200</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122</v>
      </c>
      <c r="L141" s="47" t="s">
        <v>178</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188</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182</v>
      </c>
      <c r="C143" s="47"/>
      <c r="D143" s="47"/>
      <c r="E143" s="47"/>
      <c r="F143" s="47"/>
      <c r="G143" s="47"/>
      <c r="H143" s="47"/>
      <c r="I143" s="47"/>
      <c r="J143" s="47">
        <v>312</v>
      </c>
      <c r="K143" s="47"/>
      <c r="L143" s="47" t="s">
        <v>166</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179</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181</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122</v>
      </c>
      <c r="L147" s="47" t="s">
        <v>178</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183</v>
      </c>
      <c r="C148" s="47"/>
      <c r="D148" s="47"/>
      <c r="E148" s="47"/>
      <c r="F148" s="47"/>
      <c r="G148" s="47"/>
      <c r="H148" s="47"/>
      <c r="I148" s="47"/>
      <c r="J148" s="47">
        <v>312</v>
      </c>
      <c r="K148" s="47"/>
      <c r="L148" s="47" t="s">
        <v>166</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184</v>
      </c>
      <c r="L149" s="47" t="s">
        <v>185</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186</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187</v>
      </c>
      <c r="L151" s="47" t="s">
        <v>175</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188</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189</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201</v>
      </c>
      <c r="L154" s="47" t="s">
        <v>200</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122</v>
      </c>
      <c r="L155" s="47" t="s">
        <v>178</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190</v>
      </c>
      <c r="C156" s="47"/>
      <c r="D156" s="47"/>
      <c r="E156" s="47"/>
      <c r="F156" s="47"/>
      <c r="G156" s="47"/>
      <c r="H156" s="47"/>
      <c r="I156" s="92"/>
      <c r="J156" s="47">
        <v>312</v>
      </c>
      <c r="K156" s="112"/>
      <c r="L156" s="47" t="s">
        <v>166</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109</v>
      </c>
      <c r="L157" s="47" t="s">
        <v>191</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192</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193</v>
      </c>
      <c r="L159" s="47" t="s">
        <v>175</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194</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195</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181</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122</v>
      </c>
      <c r="L163" s="47" t="s">
        <v>178</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55" t="s">
        <v>25</v>
      </c>
      <c r="C165" s="255"/>
      <c r="D165" s="255"/>
      <c r="E165" s="255"/>
      <c r="F165" s="255"/>
      <c r="G165" s="255"/>
      <c r="H165" s="255"/>
      <c r="I165" s="255"/>
      <c r="J165" s="255"/>
      <c r="K165" s="255"/>
      <c r="L165" s="255"/>
      <c r="M165" s="255"/>
      <c r="N165" s="255"/>
      <c r="O165" s="255"/>
      <c r="P165" s="255"/>
      <c r="Q165" s="255"/>
      <c r="R165" s="255"/>
      <c r="S165" s="255"/>
      <c r="T165" s="255"/>
      <c r="U165" s="255"/>
      <c r="V165" s="123"/>
      <c r="W165" s="123"/>
      <c r="X165" s="123"/>
      <c r="Y165" s="123"/>
      <c r="Z165" s="123"/>
      <c r="AA165" s="124"/>
      <c r="AB165" s="124"/>
      <c r="AC165" s="124"/>
      <c r="AD165" s="124"/>
      <c r="AE165" s="124"/>
      <c r="AF165" s="124"/>
    </row>
    <row r="166" spans="1:32" s="44" customFormat="1" ht="55.5" customHeight="1">
      <c r="A166" s="251" t="s">
        <v>99</v>
      </c>
      <c r="B166" s="252"/>
      <c r="C166" s="252"/>
      <c r="D166" s="252"/>
      <c r="E166" s="252"/>
      <c r="F166" s="252"/>
      <c r="G166" s="252"/>
      <c r="H166" s="252"/>
      <c r="I166" s="252"/>
      <c r="J166" s="252"/>
      <c r="K166" s="252"/>
      <c r="L166" s="252"/>
      <c r="M166" s="252"/>
      <c r="N166" s="252"/>
      <c r="O166" s="252"/>
      <c r="P166" s="252"/>
      <c r="Q166" s="252"/>
      <c r="R166" s="252"/>
      <c r="S166" s="252"/>
      <c r="T166" s="252"/>
      <c r="U166" s="252"/>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84" customFormat="1" ht="132">
      <c r="A168" s="47">
        <v>6</v>
      </c>
      <c r="B168" s="47"/>
      <c r="C168" s="47" t="s">
        <v>98</v>
      </c>
      <c r="D168" s="108" t="s">
        <v>22</v>
      </c>
      <c r="E168" s="47" t="s">
        <v>104</v>
      </c>
      <c r="F168" s="47" t="s">
        <v>105</v>
      </c>
      <c r="G168" s="47" t="s">
        <v>106</v>
      </c>
      <c r="H168" s="47" t="s">
        <v>107</v>
      </c>
      <c r="I168" s="127"/>
      <c r="J168" s="47"/>
      <c r="K168" s="108"/>
      <c r="L168" s="108"/>
      <c r="M168" s="53"/>
      <c r="N168" s="53"/>
      <c r="O168" s="53"/>
      <c r="P168" s="53">
        <f>+P169+P174+P179+P184</f>
        <v>1999.4680000000001</v>
      </c>
      <c r="Q168" s="53">
        <f t="shared" ref="Q168:T168" si="17">+Q169+Q174+Q179+Q184</f>
        <v>2455.0540000000001</v>
      </c>
      <c r="R168" s="53">
        <f t="shared" si="17"/>
        <v>2516.7920000000004</v>
      </c>
      <c r="S168" s="53"/>
      <c r="T168" s="53">
        <f t="shared" si="17"/>
        <v>6971.3140000000003</v>
      </c>
      <c r="U168" s="54" t="s">
        <v>27</v>
      </c>
      <c r="V168" s="83"/>
      <c r="W168" s="83"/>
      <c r="X168" s="83"/>
      <c r="Y168" s="83"/>
      <c r="Z168" s="83"/>
      <c r="AA168" s="130"/>
      <c r="AB168" s="130"/>
      <c r="AC168" s="130"/>
      <c r="AD168" s="130"/>
      <c r="AE168" s="130"/>
      <c r="AF168" s="130"/>
    </row>
    <row r="169" spans="1:32" s="84" customFormat="1" ht="66">
      <c r="A169" s="47">
        <v>1</v>
      </c>
      <c r="B169" s="47" t="s">
        <v>108</v>
      </c>
      <c r="C169" s="47"/>
      <c r="D169" s="108"/>
      <c r="E169" s="47"/>
      <c r="F169" s="47"/>
      <c r="G169" s="47"/>
      <c r="H169" s="47"/>
      <c r="I169" s="127"/>
      <c r="J169" s="47">
        <v>360</v>
      </c>
      <c r="K169" s="96" t="s">
        <v>109</v>
      </c>
      <c r="L169" s="108" t="s">
        <v>110</v>
      </c>
      <c r="M169" s="53"/>
      <c r="N169" s="53"/>
      <c r="O169" s="53"/>
      <c r="P169" s="53">
        <f>SUM(P170:P173)</f>
        <v>353.21000000000004</v>
      </c>
      <c r="Q169" s="53">
        <f t="shared" ref="Q169:R169" si="18">SUM(Q170:Q173)</f>
        <v>453.72</v>
      </c>
      <c r="R169" s="53">
        <f t="shared" si="18"/>
        <v>404.20800000000003</v>
      </c>
      <c r="S169" s="53"/>
      <c r="T169" s="53">
        <f>SUM(N169:R169)</f>
        <v>1211.1380000000001</v>
      </c>
      <c r="U169" s="95"/>
      <c r="V169" s="83"/>
      <c r="W169" s="83"/>
      <c r="X169" s="83"/>
      <c r="Y169" s="83"/>
      <c r="Z169" s="83"/>
      <c r="AA169" s="130"/>
      <c r="AB169" s="130"/>
      <c r="AC169" s="130"/>
      <c r="AD169" s="130"/>
      <c r="AE169" s="130"/>
      <c r="AF169" s="130"/>
    </row>
    <row r="170" spans="1:32" s="84" customFormat="1" ht="66">
      <c r="A170" s="47"/>
      <c r="B170" s="47"/>
      <c r="C170" s="47"/>
      <c r="D170" s="108"/>
      <c r="E170" s="47"/>
      <c r="F170" s="47"/>
      <c r="G170" s="47"/>
      <c r="H170" s="47"/>
      <c r="I170" s="127"/>
      <c r="J170" s="47"/>
      <c r="K170" s="47" t="s">
        <v>50</v>
      </c>
      <c r="L170" s="108" t="s">
        <v>51</v>
      </c>
      <c r="M170" s="53"/>
      <c r="N170" s="53"/>
      <c r="O170" s="53"/>
      <c r="P170" s="53">
        <v>159.61199999999999</v>
      </c>
      <c r="Q170" s="53"/>
      <c r="R170" s="53"/>
      <c r="S170" s="53"/>
      <c r="T170" s="53">
        <f>SUM(P170:S170)</f>
        <v>159.61199999999999</v>
      </c>
      <c r="U170" s="95"/>
      <c r="V170" s="83"/>
      <c r="W170" s="83"/>
      <c r="X170" s="83"/>
      <c r="Y170" s="83"/>
      <c r="Z170" s="83"/>
      <c r="AA170" s="130"/>
      <c r="AB170" s="130"/>
      <c r="AC170" s="130"/>
      <c r="AD170" s="130"/>
      <c r="AE170" s="130"/>
      <c r="AF170" s="130"/>
    </row>
    <row r="171" spans="1:32" s="84" customFormat="1" ht="66">
      <c r="A171" s="47"/>
      <c r="B171" s="47"/>
      <c r="C171" s="47"/>
      <c r="D171" s="108"/>
      <c r="E171" s="47"/>
      <c r="F171" s="47"/>
      <c r="G171" s="47"/>
      <c r="H171" s="47"/>
      <c r="I171" s="127"/>
      <c r="J171" s="47"/>
      <c r="K171" s="47" t="s">
        <v>111</v>
      </c>
      <c r="L171" s="108" t="s">
        <v>65</v>
      </c>
      <c r="M171" s="53"/>
      <c r="N171" s="53"/>
      <c r="O171" s="53"/>
      <c r="P171" s="53">
        <v>187.554</v>
      </c>
      <c r="Q171" s="53">
        <v>36.771000000000001</v>
      </c>
      <c r="R171" s="53"/>
      <c r="S171" s="53"/>
      <c r="T171" s="53">
        <f t="shared" ref="T171:T173" si="19">SUM(P171:S171)</f>
        <v>224.32499999999999</v>
      </c>
      <c r="U171" s="95"/>
      <c r="V171" s="83"/>
      <c r="W171" s="83"/>
      <c r="X171" s="83"/>
      <c r="Y171" s="83"/>
      <c r="Z171" s="83"/>
      <c r="AA171" s="130"/>
      <c r="AB171" s="130"/>
      <c r="AC171" s="130"/>
      <c r="AD171" s="130"/>
      <c r="AE171" s="130"/>
      <c r="AF171" s="130"/>
    </row>
    <row r="172" spans="1:32" s="84" customFormat="1">
      <c r="A172" s="47"/>
      <c r="B172" s="47"/>
      <c r="C172" s="47"/>
      <c r="D172" s="108"/>
      <c r="E172" s="47"/>
      <c r="F172" s="47"/>
      <c r="G172" s="47"/>
      <c r="H172" s="47"/>
      <c r="I172" s="127"/>
      <c r="J172" s="47"/>
      <c r="K172" s="47" t="s">
        <v>52</v>
      </c>
      <c r="L172" s="108" t="s">
        <v>112</v>
      </c>
      <c r="M172" s="53"/>
      <c r="N172" s="53"/>
      <c r="O172" s="53"/>
      <c r="P172" s="53">
        <v>4.04</v>
      </c>
      <c r="Q172" s="53">
        <v>416.94900000000001</v>
      </c>
      <c r="R172" s="53">
        <v>404.20800000000003</v>
      </c>
      <c r="S172" s="53"/>
      <c r="T172" s="53">
        <f t="shared" si="19"/>
        <v>825.19700000000012</v>
      </c>
      <c r="U172" s="95"/>
      <c r="V172" s="83"/>
      <c r="W172" s="83"/>
      <c r="X172" s="83"/>
      <c r="Y172" s="83"/>
      <c r="Z172" s="83"/>
      <c r="AA172" s="130"/>
      <c r="AB172" s="130"/>
      <c r="AC172" s="130"/>
      <c r="AD172" s="130"/>
      <c r="AE172" s="130"/>
      <c r="AF172" s="130"/>
    </row>
    <row r="173" spans="1:32" s="84" customFormat="1" ht="99">
      <c r="A173" s="47"/>
      <c r="B173" s="47"/>
      <c r="C173" s="47"/>
      <c r="D173" s="108"/>
      <c r="E173" s="47"/>
      <c r="F173" s="47"/>
      <c r="G173" s="47"/>
      <c r="H173" s="47"/>
      <c r="I173" s="127"/>
      <c r="J173" s="47"/>
      <c r="K173" s="47" t="s">
        <v>55</v>
      </c>
      <c r="L173" s="108" t="s">
        <v>113</v>
      </c>
      <c r="M173" s="53"/>
      <c r="N173" s="53"/>
      <c r="O173" s="53"/>
      <c r="P173" s="53">
        <v>2.004</v>
      </c>
      <c r="Q173" s="53"/>
      <c r="R173" s="53"/>
      <c r="S173" s="53"/>
      <c r="T173" s="53">
        <f t="shared" si="19"/>
        <v>2.004</v>
      </c>
      <c r="U173" s="95"/>
      <c r="V173" s="83"/>
      <c r="W173" s="83"/>
      <c r="X173" s="83"/>
      <c r="Y173" s="83"/>
      <c r="Z173" s="83"/>
      <c r="AA173" s="130"/>
      <c r="AB173" s="130"/>
      <c r="AC173" s="130"/>
      <c r="AD173" s="130"/>
      <c r="AE173" s="130"/>
      <c r="AF173" s="130"/>
    </row>
    <row r="174" spans="1:32" s="84" customFormat="1">
      <c r="A174" s="47">
        <v>2</v>
      </c>
      <c r="B174" s="47" t="s">
        <v>207</v>
      </c>
      <c r="C174" s="47"/>
      <c r="D174" s="108"/>
      <c r="E174" s="47"/>
      <c r="F174" s="47"/>
      <c r="G174" s="47"/>
      <c r="H174" s="47"/>
      <c r="I174" s="127"/>
      <c r="J174" s="47">
        <v>353</v>
      </c>
      <c r="K174" s="96" t="s">
        <v>109</v>
      </c>
      <c r="L174" s="108" t="s">
        <v>110</v>
      </c>
      <c r="M174" s="53"/>
      <c r="N174" s="53"/>
      <c r="O174" s="53"/>
      <c r="P174" s="53">
        <f>SUM(P175:P178)</f>
        <v>357.233</v>
      </c>
      <c r="Q174" s="53">
        <f t="shared" ref="Q174:R174" si="20">SUM(Q175:Q178)</f>
        <v>421.41500000000002</v>
      </c>
      <c r="R174" s="53">
        <f t="shared" si="20"/>
        <v>404</v>
      </c>
      <c r="S174" s="53"/>
      <c r="T174" s="53">
        <f>SUM(N174:R174)</f>
        <v>1182.6480000000001</v>
      </c>
      <c r="U174" s="95"/>
      <c r="V174" s="83"/>
      <c r="W174" s="83"/>
      <c r="X174" s="83"/>
      <c r="Y174" s="83"/>
      <c r="Z174" s="83"/>
      <c r="AA174" s="130"/>
      <c r="AB174" s="130"/>
      <c r="AC174" s="130"/>
      <c r="AD174" s="130"/>
      <c r="AE174" s="130"/>
      <c r="AF174" s="130"/>
    </row>
    <row r="175" spans="1:32" s="84" customFormat="1" ht="66">
      <c r="A175" s="47"/>
      <c r="B175" s="47"/>
      <c r="C175" s="47"/>
      <c r="D175" s="108"/>
      <c r="E175" s="47"/>
      <c r="F175" s="47"/>
      <c r="G175" s="47"/>
      <c r="H175" s="47"/>
      <c r="I175" s="127"/>
      <c r="J175" s="47"/>
      <c r="K175" s="47" t="s">
        <v>50</v>
      </c>
      <c r="L175" s="108" t="s">
        <v>51</v>
      </c>
      <c r="M175" s="53"/>
      <c r="N175" s="53"/>
      <c r="O175" s="53"/>
      <c r="P175" s="53">
        <v>143.339</v>
      </c>
      <c r="Q175" s="53"/>
      <c r="R175" s="53"/>
      <c r="S175" s="53"/>
      <c r="T175" s="53">
        <f>SUM(P175:S175)</f>
        <v>143.339</v>
      </c>
      <c r="U175" s="95"/>
      <c r="V175" s="83"/>
      <c r="W175" s="83"/>
      <c r="X175" s="83"/>
      <c r="Y175" s="83"/>
      <c r="Z175" s="83"/>
      <c r="AA175" s="130"/>
      <c r="AB175" s="130"/>
      <c r="AC175" s="130"/>
      <c r="AD175" s="130"/>
      <c r="AE175" s="130"/>
      <c r="AF175" s="130"/>
    </row>
    <row r="176" spans="1:32" s="84" customFormat="1" ht="66">
      <c r="A176" s="47"/>
      <c r="B176" s="47"/>
      <c r="C176" s="47"/>
      <c r="D176" s="108"/>
      <c r="E176" s="47"/>
      <c r="F176" s="47"/>
      <c r="G176" s="47"/>
      <c r="H176" s="47"/>
      <c r="I176" s="127"/>
      <c r="J176" s="47"/>
      <c r="K176" s="47" t="s">
        <v>111</v>
      </c>
      <c r="L176" s="108" t="s">
        <v>65</v>
      </c>
      <c r="M176" s="53"/>
      <c r="N176" s="53"/>
      <c r="O176" s="53"/>
      <c r="P176" s="53">
        <v>183.28399999999999</v>
      </c>
      <c r="Q176" s="53"/>
      <c r="R176" s="53"/>
      <c r="S176" s="53"/>
      <c r="T176" s="53">
        <f t="shared" ref="T176:T178" si="21">SUM(P176:S176)</f>
        <v>183.28399999999999</v>
      </c>
      <c r="U176" s="95"/>
      <c r="V176" s="83"/>
      <c r="W176" s="83"/>
      <c r="X176" s="83"/>
      <c r="Y176" s="83"/>
      <c r="Z176" s="83"/>
      <c r="AA176" s="130"/>
      <c r="AB176" s="130"/>
      <c r="AC176" s="130"/>
      <c r="AD176" s="130"/>
      <c r="AE176" s="130"/>
      <c r="AF176" s="130"/>
    </row>
    <row r="177" spans="1:32" s="84" customFormat="1">
      <c r="A177" s="47"/>
      <c r="B177" s="47"/>
      <c r="C177" s="47"/>
      <c r="D177" s="108"/>
      <c r="E177" s="47"/>
      <c r="F177" s="47"/>
      <c r="G177" s="47"/>
      <c r="H177" s="47"/>
      <c r="I177" s="127"/>
      <c r="J177" s="47"/>
      <c r="K177" s="47" t="s">
        <v>52</v>
      </c>
      <c r="L177" s="108" t="s">
        <v>112</v>
      </c>
      <c r="M177" s="53"/>
      <c r="N177" s="53"/>
      <c r="O177" s="53"/>
      <c r="P177" s="53">
        <v>26.451000000000001</v>
      </c>
      <c r="Q177" s="53">
        <v>421.41500000000002</v>
      </c>
      <c r="R177" s="53">
        <v>404</v>
      </c>
      <c r="S177" s="53"/>
      <c r="T177" s="53">
        <f t="shared" si="21"/>
        <v>851.86599999999999</v>
      </c>
      <c r="U177" s="95"/>
      <c r="V177" s="83"/>
      <c r="W177" s="83"/>
      <c r="X177" s="83"/>
      <c r="Y177" s="83"/>
      <c r="Z177" s="83"/>
      <c r="AA177" s="130"/>
      <c r="AB177" s="130"/>
      <c r="AC177" s="130"/>
      <c r="AD177" s="130"/>
      <c r="AE177" s="130"/>
      <c r="AF177" s="130"/>
    </row>
    <row r="178" spans="1:32" s="84" customFormat="1" ht="99">
      <c r="A178" s="47"/>
      <c r="B178" s="47"/>
      <c r="C178" s="47"/>
      <c r="D178" s="108"/>
      <c r="E178" s="47"/>
      <c r="F178" s="47"/>
      <c r="G178" s="47"/>
      <c r="H178" s="47"/>
      <c r="I178" s="127"/>
      <c r="J178" s="47"/>
      <c r="K178" s="47" t="s">
        <v>55</v>
      </c>
      <c r="L178" s="108" t="s">
        <v>113</v>
      </c>
      <c r="M178" s="53"/>
      <c r="N178" s="53"/>
      <c r="O178" s="53"/>
      <c r="P178" s="53">
        <v>4.1589999999999998</v>
      </c>
      <c r="Q178" s="53"/>
      <c r="R178" s="53"/>
      <c r="S178" s="53"/>
      <c r="T178" s="53">
        <f t="shared" si="21"/>
        <v>4.1589999999999998</v>
      </c>
      <c r="U178" s="95"/>
      <c r="V178" s="83"/>
      <c r="W178" s="83"/>
      <c r="X178" s="83"/>
      <c r="Y178" s="83"/>
      <c r="Z178" s="83"/>
      <c r="AA178" s="130"/>
      <c r="AB178" s="130"/>
      <c r="AC178" s="130"/>
      <c r="AD178" s="130"/>
      <c r="AE178" s="130"/>
      <c r="AF178" s="130"/>
    </row>
    <row r="179" spans="1:32" s="84" customFormat="1" ht="66">
      <c r="A179" s="47">
        <v>3</v>
      </c>
      <c r="B179" s="47" t="s">
        <v>114</v>
      </c>
      <c r="C179" s="47"/>
      <c r="D179" s="108"/>
      <c r="E179" s="47"/>
      <c r="F179" s="47"/>
      <c r="G179" s="47"/>
      <c r="H179" s="47"/>
      <c r="I179" s="127"/>
      <c r="J179" s="47">
        <v>353</v>
      </c>
      <c r="K179" s="96" t="s">
        <v>115</v>
      </c>
      <c r="L179" s="108" t="s">
        <v>116</v>
      </c>
      <c r="M179" s="53"/>
      <c r="N179" s="53"/>
      <c r="O179" s="53"/>
      <c r="P179" s="53">
        <f>SUM(P180:P183)</f>
        <v>526.18700000000001</v>
      </c>
      <c r="Q179" s="53">
        <f t="shared" ref="Q179:R179" si="22">SUM(Q180:Q183)</f>
        <v>633.46299999999997</v>
      </c>
      <c r="R179" s="53">
        <f t="shared" si="22"/>
        <v>627.96299999999997</v>
      </c>
      <c r="S179" s="53"/>
      <c r="T179" s="53">
        <f>SUM(N179:R179)</f>
        <v>1787.6130000000001</v>
      </c>
      <c r="U179" s="95"/>
      <c r="V179" s="83"/>
      <c r="W179" s="83"/>
      <c r="X179" s="83"/>
      <c r="Y179" s="83"/>
      <c r="Z179" s="83"/>
      <c r="AA179" s="130"/>
      <c r="AB179" s="130"/>
      <c r="AC179" s="130"/>
      <c r="AD179" s="130"/>
      <c r="AE179" s="130"/>
      <c r="AF179" s="130"/>
    </row>
    <row r="180" spans="1:32" s="84" customFormat="1" ht="66">
      <c r="A180" s="47"/>
      <c r="B180" s="47"/>
      <c r="C180" s="47"/>
      <c r="D180" s="108"/>
      <c r="E180" s="47"/>
      <c r="F180" s="47"/>
      <c r="G180" s="47"/>
      <c r="H180" s="47"/>
      <c r="I180" s="127"/>
      <c r="J180" s="47"/>
      <c r="K180" s="47" t="s">
        <v>50</v>
      </c>
      <c r="L180" s="108" t="s">
        <v>51</v>
      </c>
      <c r="M180" s="53"/>
      <c r="N180" s="53"/>
      <c r="O180" s="53"/>
      <c r="P180" s="53">
        <v>184.80099999999999</v>
      </c>
      <c r="Q180" s="53"/>
      <c r="R180" s="53"/>
      <c r="S180" s="53"/>
      <c r="T180" s="53">
        <f>SUM(P180:S180)</f>
        <v>184.80099999999999</v>
      </c>
      <c r="U180" s="95"/>
      <c r="V180" s="83"/>
      <c r="W180" s="83"/>
      <c r="X180" s="83"/>
      <c r="Y180" s="83"/>
      <c r="Z180" s="83"/>
      <c r="AA180" s="130"/>
      <c r="AB180" s="130"/>
      <c r="AC180" s="130"/>
      <c r="AD180" s="130"/>
      <c r="AE180" s="130"/>
      <c r="AF180" s="130"/>
    </row>
    <row r="181" spans="1:32" s="84" customFormat="1" ht="66">
      <c r="A181" s="47"/>
      <c r="B181" s="47"/>
      <c r="C181" s="47"/>
      <c r="D181" s="108"/>
      <c r="E181" s="47"/>
      <c r="F181" s="47"/>
      <c r="G181" s="47"/>
      <c r="H181" s="47"/>
      <c r="I181" s="127"/>
      <c r="J181" s="47"/>
      <c r="K181" s="47" t="s">
        <v>111</v>
      </c>
      <c r="L181" s="108" t="s">
        <v>65</v>
      </c>
      <c r="M181" s="53"/>
      <c r="N181" s="53"/>
      <c r="O181" s="53"/>
      <c r="P181" s="53">
        <v>214.66</v>
      </c>
      <c r="Q181" s="53"/>
      <c r="R181" s="53"/>
      <c r="S181" s="53"/>
      <c r="T181" s="53">
        <f t="shared" ref="T181:T183" si="23">SUM(P181:S181)</f>
        <v>214.66</v>
      </c>
      <c r="U181" s="95"/>
      <c r="V181" s="83"/>
      <c r="W181" s="83"/>
      <c r="X181" s="83"/>
      <c r="Y181" s="83"/>
      <c r="Z181" s="83"/>
      <c r="AA181" s="130"/>
      <c r="AB181" s="130"/>
      <c r="AC181" s="130"/>
      <c r="AD181" s="130"/>
      <c r="AE181" s="130"/>
      <c r="AF181" s="130"/>
    </row>
    <row r="182" spans="1:32" s="84" customFormat="1">
      <c r="A182" s="47"/>
      <c r="B182" s="47"/>
      <c r="C182" s="47"/>
      <c r="D182" s="108"/>
      <c r="E182" s="47"/>
      <c r="F182" s="47"/>
      <c r="G182" s="47"/>
      <c r="H182" s="47"/>
      <c r="I182" s="127"/>
      <c r="J182" s="47"/>
      <c r="K182" s="47" t="s">
        <v>52</v>
      </c>
      <c r="L182" s="108" t="s">
        <v>112</v>
      </c>
      <c r="M182" s="53"/>
      <c r="N182" s="53"/>
      <c r="O182" s="53"/>
      <c r="P182" s="53">
        <v>119.43899999999999</v>
      </c>
      <c r="Q182" s="53">
        <v>633.46299999999997</v>
      </c>
      <c r="R182" s="53">
        <v>627.96299999999997</v>
      </c>
      <c r="S182" s="53"/>
      <c r="T182" s="53">
        <f t="shared" si="23"/>
        <v>1380.8649999999998</v>
      </c>
      <c r="U182" s="95"/>
      <c r="V182" s="83"/>
      <c r="W182" s="83"/>
      <c r="X182" s="83"/>
      <c r="Y182" s="83"/>
      <c r="Z182" s="83"/>
      <c r="AA182" s="130"/>
      <c r="AB182" s="130"/>
      <c r="AC182" s="130"/>
      <c r="AD182" s="130"/>
      <c r="AE182" s="130"/>
      <c r="AF182" s="130"/>
    </row>
    <row r="183" spans="1:32" s="84" customFormat="1" ht="99">
      <c r="A183" s="47"/>
      <c r="B183" s="47"/>
      <c r="C183" s="47"/>
      <c r="D183" s="108"/>
      <c r="E183" s="47"/>
      <c r="F183" s="47"/>
      <c r="G183" s="47"/>
      <c r="H183" s="47"/>
      <c r="I183" s="127"/>
      <c r="J183" s="47"/>
      <c r="K183" s="47" t="s">
        <v>55</v>
      </c>
      <c r="L183" s="108" t="s">
        <v>113</v>
      </c>
      <c r="M183" s="53"/>
      <c r="N183" s="53"/>
      <c r="O183" s="53"/>
      <c r="P183" s="53">
        <v>7.2869999999999999</v>
      </c>
      <c r="Q183" s="53"/>
      <c r="R183" s="53"/>
      <c r="S183" s="53"/>
      <c r="T183" s="53">
        <f t="shared" si="23"/>
        <v>7.2869999999999999</v>
      </c>
      <c r="U183" s="95"/>
      <c r="V183" s="83"/>
      <c r="W183" s="83"/>
      <c r="X183" s="83"/>
      <c r="Y183" s="83"/>
      <c r="Z183" s="83"/>
      <c r="AA183" s="130"/>
      <c r="AB183" s="130"/>
      <c r="AC183" s="130"/>
      <c r="AD183" s="130"/>
      <c r="AE183" s="130"/>
      <c r="AF183" s="130"/>
    </row>
    <row r="184" spans="1:32" s="84" customFormat="1" ht="66">
      <c r="A184" s="47">
        <v>4</v>
      </c>
      <c r="B184" s="47" t="s">
        <v>117</v>
      </c>
      <c r="C184" s="47"/>
      <c r="D184" s="108"/>
      <c r="E184" s="47"/>
      <c r="F184" s="47"/>
      <c r="G184" s="47"/>
      <c r="H184" s="47"/>
      <c r="I184" s="127"/>
      <c r="J184" s="47">
        <v>353</v>
      </c>
      <c r="K184" s="96" t="s">
        <v>115</v>
      </c>
      <c r="L184" s="108" t="s">
        <v>116</v>
      </c>
      <c r="M184" s="53"/>
      <c r="N184" s="53"/>
      <c r="O184" s="53"/>
      <c r="P184" s="53">
        <f>SUM(P185:P188)</f>
        <v>762.83799999999997</v>
      </c>
      <c r="Q184" s="53">
        <f t="shared" ref="Q184:R184" si="24">SUM(Q185:Q188)</f>
        <v>946.45600000000002</v>
      </c>
      <c r="R184" s="53">
        <f t="shared" si="24"/>
        <v>1080.6210000000001</v>
      </c>
      <c r="S184" s="53"/>
      <c r="T184" s="53">
        <f>SUM(N184:R184)</f>
        <v>2789.915</v>
      </c>
      <c r="U184" s="95"/>
      <c r="V184" s="83"/>
      <c r="W184" s="83"/>
      <c r="X184" s="83"/>
      <c r="Y184" s="83"/>
      <c r="Z184" s="83"/>
      <c r="AA184" s="130"/>
      <c r="AB184" s="130"/>
      <c r="AC184" s="130"/>
      <c r="AD184" s="130"/>
      <c r="AE184" s="130"/>
      <c r="AF184" s="130"/>
    </row>
    <row r="185" spans="1:32" s="84" customFormat="1" ht="66">
      <c r="A185" s="47"/>
      <c r="B185" s="47"/>
      <c r="C185" s="47"/>
      <c r="D185" s="108"/>
      <c r="E185" s="47"/>
      <c r="F185" s="47"/>
      <c r="G185" s="47"/>
      <c r="H185" s="47"/>
      <c r="I185" s="127"/>
      <c r="J185" s="47"/>
      <c r="K185" s="47" t="s">
        <v>50</v>
      </c>
      <c r="L185" s="108" t="s">
        <v>51</v>
      </c>
      <c r="M185" s="53"/>
      <c r="N185" s="53"/>
      <c r="O185" s="53"/>
      <c r="P185" s="53">
        <v>339.32299999999998</v>
      </c>
      <c r="Q185" s="53"/>
      <c r="R185" s="53"/>
      <c r="S185" s="53"/>
      <c r="T185" s="53">
        <f>SUM(P185:S185)</f>
        <v>339.32299999999998</v>
      </c>
      <c r="U185" s="95"/>
      <c r="V185" s="83"/>
      <c r="W185" s="83"/>
      <c r="X185" s="83"/>
      <c r="Y185" s="83"/>
      <c r="Z185" s="83"/>
      <c r="AA185" s="130"/>
      <c r="AB185" s="130"/>
      <c r="AC185" s="130"/>
      <c r="AD185" s="130"/>
      <c r="AE185" s="130"/>
      <c r="AF185" s="130"/>
    </row>
    <row r="186" spans="1:32" s="84" customFormat="1" ht="66">
      <c r="A186" s="47"/>
      <c r="B186" s="47"/>
      <c r="C186" s="47"/>
      <c r="D186" s="108"/>
      <c r="E186" s="47"/>
      <c r="F186" s="47"/>
      <c r="G186" s="47"/>
      <c r="H186" s="47"/>
      <c r="I186" s="127"/>
      <c r="J186" s="47"/>
      <c r="K186" s="47" t="s">
        <v>111</v>
      </c>
      <c r="L186" s="108" t="s">
        <v>65</v>
      </c>
      <c r="M186" s="53"/>
      <c r="N186" s="53"/>
      <c r="O186" s="53"/>
      <c r="P186" s="53">
        <v>142.215</v>
      </c>
      <c r="Q186" s="53">
        <v>946.45600000000002</v>
      </c>
      <c r="R186" s="53">
        <v>1080.6210000000001</v>
      </c>
      <c r="S186" s="53"/>
      <c r="T186" s="53">
        <f t="shared" ref="T186:T188" si="25">SUM(P186:S186)</f>
        <v>2169.2920000000004</v>
      </c>
      <c r="U186" s="95"/>
      <c r="V186" s="83"/>
      <c r="W186" s="83"/>
      <c r="X186" s="83"/>
      <c r="Y186" s="83"/>
      <c r="Z186" s="83"/>
      <c r="AA186" s="130"/>
      <c r="AB186" s="130"/>
      <c r="AC186" s="130"/>
      <c r="AD186" s="130"/>
      <c r="AE186" s="130"/>
      <c r="AF186" s="130"/>
    </row>
    <row r="187" spans="1:32" s="84" customFormat="1">
      <c r="A187" s="47"/>
      <c r="B187" s="47"/>
      <c r="C187" s="47"/>
      <c r="D187" s="108"/>
      <c r="E187" s="47"/>
      <c r="F187" s="47"/>
      <c r="G187" s="47"/>
      <c r="H187" s="47"/>
      <c r="I187" s="127"/>
      <c r="J187" s="47"/>
      <c r="K187" s="47" t="s">
        <v>52</v>
      </c>
      <c r="L187" s="108" t="s">
        <v>112</v>
      </c>
      <c r="M187" s="53"/>
      <c r="N187" s="53"/>
      <c r="O187" s="53"/>
      <c r="P187" s="53">
        <v>272.72399999999999</v>
      </c>
      <c r="Q187" s="53"/>
      <c r="R187" s="53"/>
      <c r="S187" s="53"/>
      <c r="T187" s="53">
        <f t="shared" si="25"/>
        <v>272.72399999999999</v>
      </c>
      <c r="U187" s="95"/>
      <c r="V187" s="83"/>
      <c r="W187" s="83"/>
      <c r="X187" s="83"/>
      <c r="Y187" s="83"/>
      <c r="Z187" s="83"/>
      <c r="AA187" s="130"/>
      <c r="AB187" s="130"/>
      <c r="AC187" s="130"/>
      <c r="AD187" s="130"/>
      <c r="AE187" s="130"/>
      <c r="AF187" s="130"/>
    </row>
    <row r="188" spans="1:32" s="84" customFormat="1" ht="99">
      <c r="A188" s="47"/>
      <c r="B188" s="47"/>
      <c r="C188" s="47"/>
      <c r="D188" s="108"/>
      <c r="E188" s="47"/>
      <c r="F188" s="47"/>
      <c r="G188" s="47"/>
      <c r="H188" s="47"/>
      <c r="I188" s="127"/>
      <c r="J188" s="47"/>
      <c r="K188" s="47" t="s">
        <v>55</v>
      </c>
      <c r="L188" s="108" t="s">
        <v>113</v>
      </c>
      <c r="M188" s="53"/>
      <c r="N188" s="53"/>
      <c r="O188" s="53"/>
      <c r="P188" s="53">
        <v>8.5760000000000005</v>
      </c>
      <c r="Q188" s="53"/>
      <c r="R188" s="53"/>
      <c r="S188" s="53"/>
      <c r="T188" s="53">
        <f t="shared" si="25"/>
        <v>8.5760000000000005</v>
      </c>
      <c r="U188" s="95"/>
      <c r="V188" s="83"/>
      <c r="W188" s="83"/>
      <c r="X188" s="83"/>
      <c r="Y188" s="83"/>
      <c r="Z188" s="83"/>
      <c r="AA188" s="130"/>
      <c r="AB188" s="130"/>
      <c r="AC188" s="130"/>
      <c r="AD188" s="130"/>
      <c r="AE188" s="130"/>
      <c r="AF188" s="130"/>
    </row>
    <row r="189" spans="1:32" s="44" customFormat="1" ht="51" customHeight="1">
      <c r="A189" s="251" t="s">
        <v>97</v>
      </c>
      <c r="B189" s="252"/>
      <c r="C189" s="252"/>
      <c r="D189" s="252"/>
      <c r="E189" s="252"/>
      <c r="F189" s="252"/>
      <c r="G189" s="252"/>
      <c r="H189" s="252"/>
      <c r="I189" s="252"/>
      <c r="J189" s="252"/>
      <c r="K189" s="252"/>
      <c r="L189" s="252"/>
      <c r="M189" s="252"/>
      <c r="N189" s="252"/>
      <c r="O189" s="252"/>
      <c r="P189" s="252"/>
      <c r="Q189" s="252"/>
      <c r="R189" s="252"/>
      <c r="S189" s="252"/>
      <c r="T189" s="252"/>
      <c r="U189" s="252"/>
    </row>
    <row r="190" spans="1:32" s="80" customFormat="1" ht="132">
      <c r="A190" s="96" t="s">
        <v>75</v>
      </c>
      <c r="B190" s="57" t="s">
        <v>34</v>
      </c>
      <c r="C190" s="47"/>
      <c r="D190" s="47"/>
      <c r="E190" s="47" t="s">
        <v>118</v>
      </c>
      <c r="F190" s="47" t="s">
        <v>25</v>
      </c>
      <c r="G190" s="47" t="s">
        <v>119</v>
      </c>
      <c r="H190" s="46" t="s">
        <v>107</v>
      </c>
      <c r="I190" s="47"/>
      <c r="J190" s="47">
        <v>373</v>
      </c>
      <c r="K190" s="96" t="s">
        <v>120</v>
      </c>
      <c r="L190" s="47" t="s">
        <v>121</v>
      </c>
      <c r="M190" s="53"/>
      <c r="N190" s="53"/>
      <c r="O190" s="53"/>
      <c r="P190" s="53"/>
      <c r="Q190" s="53">
        <f>SUM(Q191:Q193)</f>
        <v>6923.7729999999992</v>
      </c>
      <c r="R190" s="53">
        <f>SUM(R191:R193)</f>
        <v>5933.5470000000005</v>
      </c>
      <c r="S190" s="53"/>
      <c r="T190" s="53">
        <f>SUM(O190:R190)</f>
        <v>12857.32</v>
      </c>
      <c r="U190" s="54" t="s">
        <v>27</v>
      </c>
      <c r="V190" s="78"/>
      <c r="W190" s="78"/>
      <c r="X190" s="78"/>
      <c r="Y190" s="78"/>
      <c r="Z190" s="79"/>
      <c r="AA190" s="79"/>
      <c r="AB190" s="79"/>
      <c r="AC190" s="79"/>
      <c r="AD190" s="79"/>
      <c r="AE190" s="79"/>
    </row>
    <row r="191" spans="1:32" s="80" customFormat="1" ht="66">
      <c r="A191" s="96"/>
      <c r="B191" s="47"/>
      <c r="C191" s="47"/>
      <c r="D191" s="47"/>
      <c r="E191" s="47"/>
      <c r="F191" s="47"/>
      <c r="G191" s="47"/>
      <c r="H191" s="47"/>
      <c r="I191" s="47"/>
      <c r="J191" s="47"/>
      <c r="K191" s="96" t="s">
        <v>50</v>
      </c>
      <c r="L191" s="47" t="s">
        <v>51</v>
      </c>
      <c r="M191" s="53"/>
      <c r="N191" s="53"/>
      <c r="O191" s="53"/>
      <c r="P191" s="53"/>
      <c r="Q191" s="53"/>
      <c r="R191" s="53">
        <v>1000</v>
      </c>
      <c r="S191" s="53"/>
      <c r="T191" s="53">
        <f>+S191+R191+Q191+P191+O191</f>
        <v>1000</v>
      </c>
      <c r="U191" s="47"/>
      <c r="V191" s="78"/>
      <c r="W191" s="78"/>
      <c r="X191" s="78"/>
      <c r="Y191" s="78"/>
      <c r="Z191" s="79"/>
      <c r="AA191" s="79"/>
      <c r="AB191" s="79"/>
      <c r="AC191" s="79"/>
      <c r="AD191" s="79"/>
      <c r="AE191" s="79"/>
    </row>
    <row r="192" spans="1:32" s="80" customFormat="1">
      <c r="A192" s="96"/>
      <c r="B192" s="47"/>
      <c r="C192" s="47"/>
      <c r="D192" s="47"/>
      <c r="E192" s="47"/>
      <c r="F192" s="47"/>
      <c r="G192" s="47"/>
      <c r="H192" s="47"/>
      <c r="I192" s="47"/>
      <c r="J192" s="47"/>
      <c r="K192" s="96" t="s">
        <v>52</v>
      </c>
      <c r="L192" s="47" t="s">
        <v>53</v>
      </c>
      <c r="M192" s="53"/>
      <c r="N192" s="53"/>
      <c r="O192" s="53"/>
      <c r="P192" s="53"/>
      <c r="Q192" s="53">
        <v>5331.03</v>
      </c>
      <c r="R192" s="53">
        <v>2472.6979999999999</v>
      </c>
      <c r="S192" s="53"/>
      <c r="T192" s="53">
        <f t="shared" ref="T192:T193" si="26">+S192+R192+Q192+P192+O192</f>
        <v>7803.7279999999992</v>
      </c>
      <c r="U192" s="47"/>
      <c r="V192" s="78"/>
      <c r="W192" s="78"/>
      <c r="X192" s="78"/>
      <c r="Y192" s="78"/>
      <c r="Z192" s="79"/>
      <c r="AA192" s="79"/>
      <c r="AB192" s="79"/>
      <c r="AC192" s="79"/>
      <c r="AD192" s="79"/>
      <c r="AE192" s="79"/>
    </row>
    <row r="193" spans="1:32" s="80" customFormat="1" ht="66">
      <c r="A193" s="96"/>
      <c r="B193" s="47"/>
      <c r="C193" s="47"/>
      <c r="D193" s="47"/>
      <c r="E193" s="47"/>
      <c r="F193" s="47"/>
      <c r="G193" s="47"/>
      <c r="H193" s="47"/>
      <c r="I193" s="47"/>
      <c r="J193" s="47"/>
      <c r="K193" s="96" t="s">
        <v>122</v>
      </c>
      <c r="L193" s="47" t="s">
        <v>82</v>
      </c>
      <c r="M193" s="235"/>
      <c r="N193" s="53"/>
      <c r="O193" s="53"/>
      <c r="P193" s="53"/>
      <c r="Q193" s="53">
        <v>1592.7429999999999</v>
      </c>
      <c r="R193" s="53">
        <v>2460.8490000000002</v>
      </c>
      <c r="S193" s="53"/>
      <c r="T193" s="53">
        <f t="shared" si="26"/>
        <v>4053.5920000000001</v>
      </c>
      <c r="U193" s="47"/>
      <c r="V193" s="78"/>
      <c r="W193" s="78"/>
      <c r="X193" s="78"/>
      <c r="Y193" s="78"/>
      <c r="Z193" s="79"/>
      <c r="AA193" s="79"/>
      <c r="AB193" s="79"/>
      <c r="AC193" s="79"/>
      <c r="AD193" s="79"/>
      <c r="AE193" s="79"/>
    </row>
    <row r="194" spans="1:32" s="132" customFormat="1" ht="55.5" customHeight="1">
      <c r="A194" s="248" t="s">
        <v>123</v>
      </c>
      <c r="B194" s="249"/>
      <c r="C194" s="249"/>
      <c r="D194" s="249"/>
      <c r="E194" s="249"/>
      <c r="F194" s="249"/>
      <c r="G194" s="249"/>
      <c r="H194" s="249"/>
      <c r="I194" s="249"/>
      <c r="J194" s="249"/>
      <c r="K194" s="249"/>
      <c r="L194" s="249"/>
      <c r="M194" s="249"/>
      <c r="N194" s="249"/>
      <c r="O194" s="249"/>
      <c r="P194" s="249"/>
      <c r="Q194" s="249"/>
      <c r="R194" s="249"/>
      <c r="S194" s="249"/>
      <c r="T194" s="249"/>
      <c r="U194" s="256"/>
      <c r="V194" s="131"/>
      <c r="W194" s="131"/>
    </row>
    <row r="195" spans="1:32" s="84" customFormat="1" ht="132">
      <c r="A195" s="47">
        <v>8</v>
      </c>
      <c r="B195" s="133" t="s">
        <v>124</v>
      </c>
      <c r="C195" s="47" t="s">
        <v>21</v>
      </c>
      <c r="D195" s="133" t="s">
        <v>22</v>
      </c>
      <c r="E195" s="134" t="s">
        <v>204</v>
      </c>
      <c r="F195" s="133" t="s">
        <v>25</v>
      </c>
      <c r="G195" s="133" t="s">
        <v>125</v>
      </c>
      <c r="H195" s="133" t="s">
        <v>126</v>
      </c>
      <c r="I195" s="127"/>
      <c r="J195" s="135">
        <v>348</v>
      </c>
      <c r="K195" s="85" t="s">
        <v>127</v>
      </c>
      <c r="L195" s="93" t="s">
        <v>202</v>
      </c>
      <c r="M195" s="53"/>
      <c r="N195" s="95"/>
      <c r="O195" s="95">
        <f>+O196+O197</f>
        <v>2523.7150000000001</v>
      </c>
      <c r="P195" s="95">
        <f t="shared" ref="P195:T195" si="27">+P196+P197</f>
        <v>1659.4069999999999</v>
      </c>
      <c r="Q195" s="95">
        <f t="shared" si="27"/>
        <v>2120.1990000000001</v>
      </c>
      <c r="R195" s="95">
        <f t="shared" si="27"/>
        <v>21548.12</v>
      </c>
      <c r="S195" s="95"/>
      <c r="T195" s="95">
        <f t="shared" si="27"/>
        <v>27851.440999999999</v>
      </c>
      <c r="U195" s="95" t="s">
        <v>27</v>
      </c>
      <c r="V195" s="83"/>
      <c r="W195" s="83"/>
      <c r="X195" s="83"/>
      <c r="Y195" s="83"/>
      <c r="Z195" s="83"/>
      <c r="AA195" s="130"/>
      <c r="AB195" s="130"/>
      <c r="AC195" s="130"/>
      <c r="AD195" s="130"/>
      <c r="AE195" s="130"/>
      <c r="AF195" s="130"/>
    </row>
    <row r="196" spans="1:32" s="44" customFormat="1">
      <c r="A196" s="136"/>
      <c r="B196" s="137"/>
      <c r="C196" s="138"/>
      <c r="D196" s="138"/>
      <c r="E196" s="138"/>
      <c r="F196" s="138"/>
      <c r="G196" s="138"/>
      <c r="H196" s="138"/>
      <c r="I196" s="137" t="s">
        <v>32</v>
      </c>
      <c r="J196" s="137"/>
      <c r="K196" s="56" t="s">
        <v>52</v>
      </c>
      <c r="L196" s="139" t="s">
        <v>53</v>
      </c>
      <c r="M196" s="62"/>
      <c r="N196" s="62"/>
      <c r="O196" s="62">
        <v>2019.0170000000001</v>
      </c>
      <c r="P196" s="62">
        <v>1659.4069999999999</v>
      </c>
      <c r="Q196" s="62">
        <v>2120.1990000000001</v>
      </c>
      <c r="R196" s="62">
        <v>21548.12</v>
      </c>
      <c r="S196" s="62"/>
      <c r="T196" s="95">
        <f t="shared" ref="T196" si="28">N196+O196+P196+Q196+R196</f>
        <v>27346.742999999999</v>
      </c>
      <c r="U196" s="140"/>
      <c r="V196" s="55"/>
      <c r="W196" s="55"/>
      <c r="X196" s="55"/>
      <c r="Y196" s="55"/>
      <c r="Z196" s="141"/>
      <c r="AA196" s="141"/>
      <c r="AB196" s="141"/>
      <c r="AC196" s="141"/>
      <c r="AD196" s="141"/>
      <c r="AE196" s="141"/>
    </row>
    <row r="197" spans="1:32" s="114" customFormat="1" ht="99">
      <c r="A197" s="96"/>
      <c r="B197" s="47"/>
      <c r="C197" s="75"/>
      <c r="D197" s="75"/>
      <c r="E197" s="75"/>
      <c r="F197" s="75"/>
      <c r="G197" s="75"/>
      <c r="H197" s="75"/>
      <c r="I197" s="142" t="s">
        <v>128</v>
      </c>
      <c r="J197" s="142"/>
      <c r="K197" s="50" t="s">
        <v>129</v>
      </c>
      <c r="L197" s="104" t="s">
        <v>130</v>
      </c>
      <c r="M197" s="231"/>
      <c r="N197" s="231"/>
      <c r="O197" s="94">
        <v>504.69799999999998</v>
      </c>
      <c r="P197" s="94"/>
      <c r="Q197" s="94"/>
      <c r="R197" s="94"/>
      <c r="S197" s="94"/>
      <c r="T197" s="95">
        <f>N197+O197+P197+Q197+R197</f>
        <v>504.69799999999998</v>
      </c>
      <c r="U197" s="47"/>
      <c r="V197" s="143"/>
      <c r="W197" s="143"/>
      <c r="X197" s="143"/>
      <c r="Y197" s="143"/>
      <c r="Z197" s="144"/>
      <c r="AA197" s="144"/>
      <c r="AB197" s="144"/>
      <c r="AC197" s="144"/>
      <c r="AD197" s="144"/>
      <c r="AE197" s="144"/>
    </row>
    <row r="198" spans="1:32" s="114" customFormat="1" ht="99">
      <c r="A198" s="96">
        <v>9</v>
      </c>
      <c r="B198" s="47" t="s">
        <v>131</v>
      </c>
      <c r="C198" s="47" t="s">
        <v>21</v>
      </c>
      <c r="D198" s="47"/>
      <c r="E198" s="47" t="s">
        <v>132</v>
      </c>
      <c r="F198" s="75"/>
      <c r="G198" s="75"/>
      <c r="H198" s="75"/>
      <c r="I198" s="142" t="s">
        <v>32</v>
      </c>
      <c r="J198" s="142">
        <v>387</v>
      </c>
      <c r="K198" s="50"/>
      <c r="L198" s="104" t="s">
        <v>166</v>
      </c>
      <c r="M198" s="95">
        <v>126.455</v>
      </c>
      <c r="N198" s="95">
        <v>622.90099999999995</v>
      </c>
      <c r="O198" s="95">
        <v>31.585000000000001</v>
      </c>
      <c r="P198" s="95">
        <v>400.86599999999999</v>
      </c>
      <c r="Q198" s="95">
        <v>350.43099999999998</v>
      </c>
      <c r="R198" s="95">
        <v>494.65199999999999</v>
      </c>
      <c r="S198" s="95"/>
      <c r="T198" s="95">
        <v>2026.89</v>
      </c>
      <c r="U198" s="47"/>
      <c r="V198" s="143"/>
      <c r="W198" s="143"/>
      <c r="X198" s="143"/>
      <c r="Y198" s="143"/>
      <c r="Z198" s="144"/>
      <c r="AA198" s="144"/>
      <c r="AB198" s="144"/>
      <c r="AC198" s="144"/>
      <c r="AD198" s="144"/>
      <c r="AE198" s="144"/>
    </row>
    <row r="199" spans="1:32" s="114" customFormat="1" ht="99">
      <c r="A199" s="96"/>
      <c r="B199" s="47"/>
      <c r="C199" s="75"/>
      <c r="D199" s="75"/>
      <c r="E199" s="75"/>
      <c r="F199" s="75"/>
      <c r="G199" s="75"/>
      <c r="H199" s="75"/>
      <c r="I199" s="142"/>
      <c r="J199" s="142"/>
      <c r="K199" s="50" t="s">
        <v>228</v>
      </c>
      <c r="L199" s="104" t="s">
        <v>225</v>
      </c>
      <c r="M199" s="95">
        <v>126.455</v>
      </c>
      <c r="N199" s="95">
        <v>338.71</v>
      </c>
      <c r="O199" s="95">
        <v>31.585000000000001</v>
      </c>
      <c r="P199" s="95">
        <v>400.86599999999999</v>
      </c>
      <c r="Q199" s="95">
        <v>350.43099999999998</v>
      </c>
      <c r="R199" s="95">
        <v>494.65100000000001</v>
      </c>
      <c r="S199" s="95"/>
      <c r="T199" s="95">
        <v>1742.6980000000001</v>
      </c>
      <c r="U199" s="47"/>
      <c r="V199" s="143"/>
      <c r="W199" s="143"/>
      <c r="X199" s="143"/>
      <c r="Y199" s="143"/>
      <c r="Z199" s="144"/>
      <c r="AA199" s="144"/>
      <c r="AB199" s="144"/>
      <c r="AC199" s="144"/>
      <c r="AD199" s="144"/>
      <c r="AE199" s="144"/>
    </row>
    <row r="200" spans="1:32" s="114" customFormat="1" ht="99">
      <c r="A200" s="96"/>
      <c r="B200" s="47"/>
      <c r="C200" s="75"/>
      <c r="D200" s="75"/>
      <c r="E200" s="75"/>
      <c r="F200" s="75"/>
      <c r="G200" s="75"/>
      <c r="H200" s="75"/>
      <c r="I200" s="142"/>
      <c r="J200" s="142"/>
      <c r="K200" s="50" t="s">
        <v>229</v>
      </c>
      <c r="L200" s="104" t="s">
        <v>226</v>
      </c>
      <c r="M200" s="95">
        <v>0</v>
      </c>
      <c r="N200" s="95">
        <v>284.19099999999997</v>
      </c>
      <c r="O200" s="95">
        <v>0</v>
      </c>
      <c r="P200" s="95">
        <v>0</v>
      </c>
      <c r="Q200" s="95">
        <v>0</v>
      </c>
      <c r="R200" s="95">
        <v>0</v>
      </c>
      <c r="S200" s="95"/>
      <c r="T200" s="95">
        <v>284.19099999999997</v>
      </c>
      <c r="U200" s="47"/>
      <c r="V200" s="143"/>
      <c r="W200" s="143"/>
      <c r="X200" s="143"/>
      <c r="Y200" s="143"/>
      <c r="Z200" s="144"/>
      <c r="AA200" s="144"/>
      <c r="AB200" s="144"/>
      <c r="AC200" s="144"/>
      <c r="AD200" s="144"/>
      <c r="AE200" s="144"/>
    </row>
    <row r="201" spans="1:32" s="114" customFormat="1" ht="99">
      <c r="A201" s="96"/>
      <c r="B201" s="47"/>
      <c r="C201" s="75"/>
      <c r="D201" s="75"/>
      <c r="E201" s="75"/>
      <c r="F201" s="75"/>
      <c r="G201" s="75"/>
      <c r="H201" s="75"/>
      <c r="I201" s="142"/>
      <c r="J201" s="142"/>
      <c r="K201" s="50" t="s">
        <v>176</v>
      </c>
      <c r="L201" s="104" t="s">
        <v>227</v>
      </c>
      <c r="M201" s="95">
        <v>0</v>
      </c>
      <c r="N201" s="95">
        <v>0</v>
      </c>
      <c r="O201" s="95">
        <v>0</v>
      </c>
      <c r="P201" s="95">
        <v>0</v>
      </c>
      <c r="Q201" s="95">
        <v>0</v>
      </c>
      <c r="R201" s="95">
        <v>1E-3</v>
      </c>
      <c r="S201" s="95"/>
      <c r="T201" s="95">
        <v>1E-3</v>
      </c>
      <c r="U201" s="47"/>
      <c r="V201" s="143"/>
      <c r="W201" s="143"/>
      <c r="X201" s="143"/>
      <c r="Y201" s="143"/>
      <c r="Z201" s="144"/>
      <c r="AA201" s="144"/>
      <c r="AB201" s="144"/>
      <c r="AC201" s="144"/>
      <c r="AD201" s="144"/>
      <c r="AE201" s="144"/>
    </row>
    <row r="202" spans="1:32" s="44" customFormat="1" ht="49.5" customHeight="1">
      <c r="A202" s="251" t="s">
        <v>19</v>
      </c>
      <c r="B202" s="252"/>
      <c r="C202" s="252"/>
      <c r="D202" s="252"/>
      <c r="E202" s="252"/>
      <c r="F202" s="252"/>
      <c r="G202" s="252"/>
      <c r="H202" s="252"/>
      <c r="I202" s="252"/>
      <c r="J202" s="252"/>
      <c r="K202" s="252"/>
      <c r="L202" s="252"/>
      <c r="M202" s="252"/>
      <c r="N202" s="252"/>
      <c r="O202" s="252"/>
      <c r="P202" s="252"/>
      <c r="Q202" s="252"/>
      <c r="R202" s="252"/>
      <c r="S202" s="252"/>
      <c r="T202" s="252"/>
      <c r="U202" s="252"/>
    </row>
    <row r="203" spans="1:32" s="84" customFormat="1" ht="231">
      <c r="A203" s="45" t="s">
        <v>85</v>
      </c>
      <c r="B203" s="47" t="s">
        <v>133</v>
      </c>
      <c r="C203" s="47" t="s">
        <v>98</v>
      </c>
      <c r="D203" s="108"/>
      <c r="E203" s="47" t="s">
        <v>134</v>
      </c>
      <c r="F203" s="133" t="s">
        <v>25</v>
      </c>
      <c r="G203" s="133" t="s">
        <v>119</v>
      </c>
      <c r="H203" s="133" t="s">
        <v>125</v>
      </c>
      <c r="I203" s="47"/>
      <c r="J203" s="47">
        <v>393</v>
      </c>
      <c r="K203" s="47"/>
      <c r="L203" s="108"/>
      <c r="M203" s="53"/>
      <c r="N203" s="53"/>
      <c r="O203" s="53"/>
      <c r="P203" s="53"/>
      <c r="Q203" s="53">
        <f>SUM(Q204:Q209)</f>
        <v>4725.4660000000003</v>
      </c>
      <c r="R203" s="53">
        <f>SUM(R204:R210)</f>
        <v>5496.21</v>
      </c>
      <c r="S203" s="53"/>
      <c r="T203" s="53">
        <f>SUM(T204:T210)</f>
        <v>10221.675999999999</v>
      </c>
      <c r="U203" s="54" t="s">
        <v>27</v>
      </c>
      <c r="V203" s="83"/>
      <c r="W203" s="83"/>
      <c r="X203" s="83"/>
      <c r="Y203" s="83"/>
      <c r="Z203" s="83"/>
      <c r="AA203" s="130"/>
      <c r="AB203" s="130"/>
      <c r="AC203" s="130"/>
      <c r="AD203" s="130"/>
      <c r="AE203" s="130"/>
      <c r="AF203" s="130"/>
    </row>
    <row r="204" spans="1:32" s="84" customFormat="1" ht="132">
      <c r="A204" s="45"/>
      <c r="B204" s="47"/>
      <c r="C204" s="47"/>
      <c r="D204" s="108"/>
      <c r="E204" s="47"/>
      <c r="F204" s="47"/>
      <c r="G204" s="47"/>
      <c r="H204" s="47"/>
      <c r="I204" s="137" t="s">
        <v>32</v>
      </c>
      <c r="J204" s="47"/>
      <c r="K204" s="47" t="s">
        <v>135</v>
      </c>
      <c r="L204" s="108" t="s">
        <v>136</v>
      </c>
      <c r="M204" s="53"/>
      <c r="N204" s="53"/>
      <c r="O204" s="53"/>
      <c r="P204" s="53"/>
      <c r="Q204" s="53">
        <v>318.81099999999998</v>
      </c>
      <c r="R204" s="53">
        <v>310.024</v>
      </c>
      <c r="S204" s="53"/>
      <c r="T204" s="95">
        <f t="shared" ref="T204:T208" si="29">N204+O204+P204+Q204+R204</f>
        <v>628.83500000000004</v>
      </c>
      <c r="U204" s="95"/>
      <c r="V204" s="83"/>
      <c r="W204" s="83"/>
      <c r="X204" s="83"/>
      <c r="Y204" s="83"/>
      <c r="Z204" s="83"/>
      <c r="AA204" s="130"/>
      <c r="AB204" s="130"/>
      <c r="AC204" s="130"/>
      <c r="AD204" s="130"/>
      <c r="AE204" s="130"/>
      <c r="AF204" s="130"/>
    </row>
    <row r="205" spans="1:32" s="84" customFormat="1">
      <c r="A205" s="45"/>
      <c r="B205" s="47"/>
      <c r="C205" s="47"/>
      <c r="D205" s="108"/>
      <c r="E205" s="47"/>
      <c r="F205" s="47"/>
      <c r="G205" s="47"/>
      <c r="H205" s="47"/>
      <c r="I205" s="137" t="s">
        <v>32</v>
      </c>
      <c r="J205" s="47"/>
      <c r="K205" s="47" t="s">
        <v>137</v>
      </c>
      <c r="L205" s="108" t="s">
        <v>138</v>
      </c>
      <c r="M205" s="53"/>
      <c r="N205" s="53"/>
      <c r="O205" s="53"/>
      <c r="P205" s="53"/>
      <c r="Q205" s="53">
        <v>0.65900000000000003</v>
      </c>
      <c r="R205" s="53">
        <v>3.585</v>
      </c>
      <c r="S205" s="53"/>
      <c r="T205" s="95">
        <f t="shared" si="29"/>
        <v>4.2439999999999998</v>
      </c>
      <c r="U205" s="95"/>
      <c r="V205" s="83"/>
      <c r="W205" s="83"/>
      <c r="X205" s="83"/>
      <c r="Y205" s="83"/>
      <c r="Z205" s="83"/>
      <c r="AA205" s="130"/>
      <c r="AB205" s="130"/>
      <c r="AC205" s="130"/>
      <c r="AD205" s="130"/>
      <c r="AE205" s="130"/>
      <c r="AF205" s="130"/>
    </row>
    <row r="206" spans="1:32" s="84" customFormat="1" ht="99">
      <c r="A206" s="45"/>
      <c r="B206" s="47"/>
      <c r="C206" s="47"/>
      <c r="D206" s="108"/>
      <c r="E206" s="47"/>
      <c r="F206" s="47"/>
      <c r="G206" s="47"/>
      <c r="H206" s="47"/>
      <c r="I206" s="137" t="s">
        <v>32</v>
      </c>
      <c r="J206" s="47"/>
      <c r="K206" s="47" t="s">
        <v>139</v>
      </c>
      <c r="L206" s="108" t="s">
        <v>140</v>
      </c>
      <c r="M206" s="53"/>
      <c r="N206" s="53"/>
      <c r="O206" s="53"/>
      <c r="P206" s="53"/>
      <c r="Q206" s="53">
        <v>76</v>
      </c>
      <c r="R206" s="53">
        <v>70</v>
      </c>
      <c r="S206" s="53"/>
      <c r="T206" s="95">
        <f t="shared" si="29"/>
        <v>146</v>
      </c>
      <c r="U206" s="95"/>
      <c r="V206" s="83"/>
      <c r="W206" s="83"/>
      <c r="X206" s="83"/>
      <c r="Y206" s="83"/>
      <c r="Z206" s="83"/>
      <c r="AA206" s="130"/>
      <c r="AB206" s="130"/>
      <c r="AC206" s="130"/>
      <c r="AD206" s="130"/>
      <c r="AE206" s="130"/>
      <c r="AF206" s="130"/>
    </row>
    <row r="207" spans="1:32" s="84" customFormat="1">
      <c r="A207" s="45"/>
      <c r="B207" s="47"/>
      <c r="C207" s="47"/>
      <c r="D207" s="108"/>
      <c r="E207" s="47"/>
      <c r="F207" s="47"/>
      <c r="G207" s="47"/>
      <c r="H207" s="47"/>
      <c r="I207" s="137" t="s">
        <v>32</v>
      </c>
      <c r="J207" s="47"/>
      <c r="K207" s="47" t="s">
        <v>141</v>
      </c>
      <c r="L207" s="108" t="s">
        <v>142</v>
      </c>
      <c r="M207" s="53"/>
      <c r="N207" s="53"/>
      <c r="O207" s="53"/>
      <c r="P207" s="53"/>
      <c r="Q207" s="53">
        <v>213.38300000000001</v>
      </c>
      <c r="R207" s="53">
        <v>140.953</v>
      </c>
      <c r="S207" s="53"/>
      <c r="T207" s="95">
        <f t="shared" si="29"/>
        <v>354.33600000000001</v>
      </c>
      <c r="U207" s="95"/>
      <c r="V207" s="83"/>
      <c r="W207" s="83"/>
      <c r="X207" s="83"/>
      <c r="Y207" s="83"/>
      <c r="Z207" s="83"/>
      <c r="AA207" s="130"/>
      <c r="AB207" s="130"/>
      <c r="AC207" s="130"/>
      <c r="AD207" s="130"/>
      <c r="AE207" s="130"/>
      <c r="AF207" s="130"/>
    </row>
    <row r="208" spans="1:32" s="84" customFormat="1" ht="165">
      <c r="A208" s="45"/>
      <c r="B208" s="47"/>
      <c r="C208" s="47"/>
      <c r="D208" s="108"/>
      <c r="E208" s="47"/>
      <c r="F208" s="47"/>
      <c r="G208" s="47"/>
      <c r="H208" s="47"/>
      <c r="I208" s="137" t="s">
        <v>32</v>
      </c>
      <c r="J208" s="47"/>
      <c r="K208" s="47" t="s">
        <v>143</v>
      </c>
      <c r="L208" s="108" t="s">
        <v>144</v>
      </c>
      <c r="M208" s="53"/>
      <c r="N208" s="53"/>
      <c r="O208" s="53"/>
      <c r="P208" s="53"/>
      <c r="Q208" s="53">
        <v>3550</v>
      </c>
      <c r="R208" s="53">
        <v>4246.0259999999998</v>
      </c>
      <c r="S208" s="53"/>
      <c r="T208" s="95">
        <f t="shared" si="29"/>
        <v>7796.0259999999998</v>
      </c>
      <c r="U208" s="95"/>
      <c r="V208" s="83"/>
      <c r="W208" s="83"/>
      <c r="X208" s="83"/>
      <c r="Y208" s="83"/>
      <c r="Z208" s="83"/>
      <c r="AA208" s="130"/>
      <c r="AB208" s="130"/>
      <c r="AC208" s="130"/>
      <c r="AD208" s="130"/>
      <c r="AE208" s="130"/>
      <c r="AF208" s="130"/>
    </row>
    <row r="209" spans="1:32" s="84" customFormat="1" ht="165">
      <c r="A209" s="45"/>
      <c r="B209" s="47"/>
      <c r="C209" s="47"/>
      <c r="D209" s="108"/>
      <c r="E209" s="47"/>
      <c r="F209" s="47"/>
      <c r="G209" s="47"/>
      <c r="H209" s="47"/>
      <c r="I209" s="137" t="s">
        <v>32</v>
      </c>
      <c r="J209" s="47"/>
      <c r="K209" s="47" t="s">
        <v>145</v>
      </c>
      <c r="L209" s="108" t="s">
        <v>146</v>
      </c>
      <c r="M209" s="53"/>
      <c r="N209" s="53"/>
      <c r="O209" s="53"/>
      <c r="P209" s="53"/>
      <c r="Q209" s="53">
        <v>566.61300000000006</v>
      </c>
      <c r="R209" s="53">
        <v>700.62199999999996</v>
      </c>
      <c r="S209" s="53"/>
      <c r="T209" s="95">
        <f>N209+O209+P209+Q209+R209</f>
        <v>1267.2350000000001</v>
      </c>
      <c r="U209" s="95"/>
      <c r="V209" s="83"/>
      <c r="W209" s="83"/>
      <c r="X209" s="83"/>
      <c r="Y209" s="83"/>
      <c r="Z209" s="83"/>
      <c r="AA209" s="130"/>
      <c r="AB209" s="130"/>
      <c r="AC209" s="130"/>
      <c r="AD209" s="130"/>
      <c r="AE209" s="130"/>
      <c r="AF209" s="130"/>
    </row>
    <row r="210" spans="1:32" s="84" customFormat="1" ht="69.75" customHeight="1">
      <c r="A210" s="45"/>
      <c r="B210" s="47"/>
      <c r="C210" s="47"/>
      <c r="D210" s="108"/>
      <c r="E210" s="47"/>
      <c r="F210" s="47"/>
      <c r="G210" s="47"/>
      <c r="H210" s="47"/>
      <c r="I210" s="137" t="s">
        <v>32</v>
      </c>
      <c r="J210" s="47"/>
      <c r="K210" s="47" t="s">
        <v>219</v>
      </c>
      <c r="L210" s="108" t="s">
        <v>220</v>
      </c>
      <c r="M210" s="53"/>
      <c r="N210" s="53"/>
      <c r="O210" s="53"/>
      <c r="P210" s="53"/>
      <c r="Q210" s="53"/>
      <c r="R210" s="53">
        <v>25</v>
      </c>
      <c r="S210" s="53"/>
      <c r="T210" s="95">
        <f>N210+O210+P210+Q210+R210</f>
        <v>25</v>
      </c>
      <c r="U210" s="206"/>
      <c r="V210" s="83"/>
      <c r="W210" s="83"/>
      <c r="X210" s="83"/>
      <c r="Y210" s="83"/>
      <c r="Z210" s="83"/>
      <c r="AA210" s="130"/>
      <c r="AB210" s="130"/>
      <c r="AC210" s="130"/>
      <c r="AD210" s="130"/>
      <c r="AE210" s="130"/>
      <c r="AF210" s="130"/>
    </row>
    <row r="211" spans="1:32" s="121" customFormat="1" ht="39" customHeight="1">
      <c r="A211" s="116">
        <v>6</v>
      </c>
      <c r="B211" s="116">
        <v>9</v>
      </c>
      <c r="C211" s="116"/>
      <c r="D211" s="117"/>
      <c r="E211" s="116"/>
      <c r="F211" s="116"/>
      <c r="G211" s="116"/>
      <c r="H211" s="116"/>
      <c r="I211" s="145"/>
      <c r="J211" s="146"/>
      <c r="K211" s="147"/>
      <c r="L211" s="148"/>
      <c r="M211" s="118">
        <f t="shared" ref="M211:R211" si="30">+M203+M195+M168+M190+M167+M198</f>
        <v>126.455</v>
      </c>
      <c r="N211" s="118">
        <f t="shared" si="30"/>
        <v>622.90099999999995</v>
      </c>
      <c r="O211" s="118">
        <f t="shared" si="30"/>
        <v>2555.3000000000002</v>
      </c>
      <c r="P211" s="118">
        <f t="shared" si="30"/>
        <v>4059.741</v>
      </c>
      <c r="Q211" s="118">
        <f t="shared" si="30"/>
        <v>16574.922999999999</v>
      </c>
      <c r="R211" s="118">
        <f t="shared" si="30"/>
        <v>35989.321000000004</v>
      </c>
      <c r="S211" s="118"/>
      <c r="T211" s="118">
        <f>+T203+T195+T168+T190+T167+T198</f>
        <v>59928.640999999996</v>
      </c>
      <c r="U211" s="149"/>
      <c r="V211" s="119"/>
      <c r="W211" s="119"/>
      <c r="X211" s="119"/>
      <c r="Y211" s="119"/>
      <c r="Z211" s="119"/>
      <c r="AA211" s="120"/>
      <c r="AB211" s="120"/>
      <c r="AC211" s="120"/>
      <c r="AD211" s="120"/>
      <c r="AE211" s="120"/>
      <c r="AF211" s="120"/>
    </row>
    <row r="212" spans="1:32" s="44" customFormat="1" ht="40.5" customHeight="1">
      <c r="A212" s="254" t="s">
        <v>103</v>
      </c>
      <c r="B212" s="255"/>
      <c r="C212" s="255"/>
      <c r="D212" s="255"/>
      <c r="E212" s="255"/>
      <c r="F212" s="255"/>
      <c r="G212" s="255"/>
      <c r="H212" s="255"/>
      <c r="I212" s="255"/>
      <c r="J212" s="255"/>
      <c r="K212" s="255"/>
      <c r="L212" s="255"/>
      <c r="M212" s="255"/>
      <c r="N212" s="255"/>
      <c r="O212" s="255"/>
      <c r="P212" s="255"/>
      <c r="Q212" s="255"/>
      <c r="R212" s="255"/>
      <c r="S212" s="255"/>
      <c r="T212" s="255"/>
      <c r="U212" s="255"/>
    </row>
    <row r="213" spans="1:32" s="132" customFormat="1" ht="66" customHeight="1">
      <c r="A213" s="251" t="s">
        <v>97</v>
      </c>
      <c r="B213" s="252"/>
      <c r="C213" s="252"/>
      <c r="D213" s="252"/>
      <c r="E213" s="252"/>
      <c r="F213" s="252"/>
      <c r="G213" s="252"/>
      <c r="H213" s="252"/>
      <c r="I213" s="252"/>
      <c r="J213" s="252"/>
      <c r="K213" s="252"/>
      <c r="L213" s="252"/>
      <c r="M213" s="252"/>
      <c r="N213" s="252"/>
      <c r="O213" s="252"/>
      <c r="P213" s="252"/>
      <c r="Q213" s="252"/>
      <c r="R213" s="252"/>
      <c r="S213" s="252"/>
      <c r="T213" s="252"/>
      <c r="U213" s="252"/>
      <c r="V213" s="131"/>
      <c r="W213" s="131"/>
    </row>
    <row r="214" spans="1:32" s="84" customFormat="1" ht="132">
      <c r="A214" s="47">
        <v>11</v>
      </c>
      <c r="B214" s="133"/>
      <c r="C214" s="47" t="s">
        <v>21</v>
      </c>
      <c r="D214" s="133"/>
      <c r="E214" s="134" t="s">
        <v>147</v>
      </c>
      <c r="F214" s="47" t="s">
        <v>169</v>
      </c>
      <c r="G214" s="47" t="s">
        <v>106</v>
      </c>
      <c r="H214" s="47" t="s">
        <v>107</v>
      </c>
      <c r="I214" s="127"/>
      <c r="J214" s="135"/>
      <c r="K214" s="85"/>
      <c r="L214" s="93"/>
      <c r="M214" s="53"/>
      <c r="N214" s="95"/>
      <c r="O214" s="95"/>
      <c r="P214" s="95"/>
      <c r="Q214" s="95">
        <f>+Q215+Q217+Q219+Q221</f>
        <v>598.678</v>
      </c>
      <c r="R214" s="95">
        <f>+R215+R217+R219+R221</f>
        <v>6767.5569999999998</v>
      </c>
      <c r="S214" s="95"/>
      <c r="T214" s="95">
        <f>+R214+Q214</f>
        <v>7366.2349999999997</v>
      </c>
      <c r="U214" s="54" t="s">
        <v>27</v>
      </c>
      <c r="V214" s="83"/>
      <c r="W214" s="83"/>
      <c r="X214" s="83"/>
      <c r="Y214" s="83"/>
      <c r="Z214" s="83"/>
      <c r="AA214" s="130"/>
      <c r="AB214" s="130"/>
      <c r="AC214" s="130"/>
      <c r="AD214" s="130"/>
      <c r="AE214" s="130"/>
      <c r="AF214" s="130"/>
    </row>
    <row r="215" spans="1:32" s="84" customFormat="1" ht="66">
      <c r="A215" s="47">
        <v>1</v>
      </c>
      <c r="B215" s="133" t="s">
        <v>148</v>
      </c>
      <c r="C215" s="47"/>
      <c r="D215" s="108"/>
      <c r="E215" s="47"/>
      <c r="F215" s="47"/>
      <c r="G215" s="47"/>
      <c r="H215" s="47"/>
      <c r="I215" s="127"/>
      <c r="J215" s="47">
        <v>123</v>
      </c>
      <c r="K215" s="96" t="s">
        <v>149</v>
      </c>
      <c r="L215" s="108" t="s">
        <v>150</v>
      </c>
      <c r="M215" s="53"/>
      <c r="N215" s="53"/>
      <c r="O215" s="53"/>
      <c r="P215" s="53"/>
      <c r="Q215" s="53">
        <f>SUM(Q216:Q216)</f>
        <v>208.84299999999999</v>
      </c>
      <c r="R215" s="53">
        <f>SUM(R216:R216)</f>
        <v>1590.91</v>
      </c>
      <c r="S215" s="53"/>
      <c r="T215" s="53">
        <f>SUM(N215:R215)</f>
        <v>1799.7530000000002</v>
      </c>
      <c r="U215" s="95"/>
      <c r="V215" s="83"/>
      <c r="W215" s="83"/>
      <c r="X215" s="83"/>
      <c r="Y215" s="83"/>
      <c r="Z215" s="83"/>
      <c r="AA215" s="130"/>
      <c r="AB215" s="130"/>
      <c r="AC215" s="130"/>
      <c r="AD215" s="130"/>
      <c r="AE215" s="130"/>
      <c r="AF215" s="130"/>
    </row>
    <row r="216" spans="1:32" s="84" customFormat="1">
      <c r="A216" s="47"/>
      <c r="B216" s="47"/>
      <c r="C216" s="47"/>
      <c r="D216" s="108"/>
      <c r="E216" s="47"/>
      <c r="F216" s="47"/>
      <c r="G216" s="47"/>
      <c r="H216" s="47"/>
      <c r="I216" s="127"/>
      <c r="J216" s="47"/>
      <c r="K216" s="47" t="s">
        <v>52</v>
      </c>
      <c r="L216" s="108" t="s">
        <v>112</v>
      </c>
      <c r="M216" s="53"/>
      <c r="N216" s="53"/>
      <c r="O216" s="53"/>
      <c r="P216" s="53"/>
      <c r="Q216" s="53">
        <v>208.84299999999999</v>
      </c>
      <c r="R216" s="53">
        <v>1590.91</v>
      </c>
      <c r="S216" s="53"/>
      <c r="T216" s="53">
        <f t="shared" ref="T216" si="31">SUM(P216:S216)</f>
        <v>1799.7530000000002</v>
      </c>
      <c r="U216" s="95"/>
      <c r="V216" s="83"/>
      <c r="W216" s="83"/>
      <c r="X216" s="83"/>
      <c r="Y216" s="83"/>
      <c r="Z216" s="83"/>
      <c r="AA216" s="130"/>
      <c r="AB216" s="130"/>
      <c r="AC216" s="130"/>
      <c r="AD216" s="130"/>
      <c r="AE216" s="130"/>
      <c r="AF216" s="130"/>
    </row>
    <row r="217" spans="1:32" s="84" customFormat="1" ht="66">
      <c r="A217" s="47">
        <v>2</v>
      </c>
      <c r="B217" s="133" t="s">
        <v>151</v>
      </c>
      <c r="C217" s="47"/>
      <c r="D217" s="108"/>
      <c r="E217" s="47"/>
      <c r="F217" s="47"/>
      <c r="G217" s="47"/>
      <c r="H217" s="47"/>
      <c r="I217" s="127"/>
      <c r="J217" s="47">
        <v>123</v>
      </c>
      <c r="K217" s="96" t="s">
        <v>149</v>
      </c>
      <c r="L217" s="108" t="s">
        <v>150</v>
      </c>
      <c r="M217" s="53"/>
      <c r="N217" s="53"/>
      <c r="O217" s="53"/>
      <c r="P217" s="53"/>
      <c r="Q217" s="53">
        <f>SUM(Q218:Q218)</f>
        <v>389.83499999999998</v>
      </c>
      <c r="R217" s="53">
        <f>SUM(R218:R218)</f>
        <v>1427.2529999999999</v>
      </c>
      <c r="S217" s="53"/>
      <c r="T217" s="53">
        <f>SUM(N217:R217)</f>
        <v>1817.088</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127"/>
      <c r="J218" s="47"/>
      <c r="K218" s="47" t="s">
        <v>52</v>
      </c>
      <c r="L218" s="108" t="s">
        <v>112</v>
      </c>
      <c r="M218" s="53"/>
      <c r="N218" s="53"/>
      <c r="O218" s="53"/>
      <c r="P218" s="53"/>
      <c r="Q218" s="53">
        <v>389.83499999999998</v>
      </c>
      <c r="R218" s="53">
        <v>1427.2529999999999</v>
      </c>
      <c r="S218" s="53"/>
      <c r="T218" s="53">
        <f t="shared" ref="T218" si="32">SUM(P218:S218)</f>
        <v>1817.088</v>
      </c>
      <c r="U218" s="95"/>
      <c r="V218" s="83"/>
      <c r="W218" s="83"/>
      <c r="X218" s="83"/>
      <c r="Y218" s="83"/>
      <c r="Z218" s="83"/>
      <c r="AA218" s="130"/>
      <c r="AB218" s="130"/>
      <c r="AC218" s="130"/>
      <c r="AD218" s="130"/>
      <c r="AE218" s="130"/>
      <c r="AF218" s="130"/>
    </row>
    <row r="219" spans="1:32" s="84" customFormat="1" ht="66">
      <c r="A219" s="47">
        <v>3</v>
      </c>
      <c r="B219" s="133" t="s">
        <v>152</v>
      </c>
      <c r="C219" s="47"/>
      <c r="D219" s="108"/>
      <c r="E219" s="47"/>
      <c r="F219" s="47"/>
      <c r="G219" s="47"/>
      <c r="H219" s="47"/>
      <c r="I219" s="127"/>
      <c r="J219" s="47">
        <v>123</v>
      </c>
      <c r="K219" s="96" t="s">
        <v>149</v>
      </c>
      <c r="L219" s="108" t="s">
        <v>150</v>
      </c>
      <c r="M219" s="53"/>
      <c r="N219" s="53"/>
      <c r="O219" s="53"/>
      <c r="P219" s="53"/>
      <c r="Q219" s="53"/>
      <c r="R219" s="53">
        <f>SUM(R220:R220)</f>
        <v>1979.4490000000001</v>
      </c>
      <c r="S219" s="53"/>
      <c r="T219" s="53">
        <f>SUM(N219:R219)</f>
        <v>1979.4490000000001</v>
      </c>
      <c r="U219" s="95"/>
      <c r="V219" s="83"/>
      <c r="W219" s="83"/>
      <c r="X219" s="83"/>
      <c r="Y219" s="83"/>
      <c r="Z219" s="83"/>
      <c r="AA219" s="130"/>
      <c r="AB219" s="130"/>
      <c r="AC219" s="130"/>
      <c r="AD219" s="130"/>
      <c r="AE219" s="130"/>
      <c r="AF219" s="130"/>
    </row>
    <row r="220" spans="1:32" s="84" customFormat="1">
      <c r="A220" s="47"/>
      <c r="B220" s="47"/>
      <c r="C220" s="47"/>
      <c r="D220" s="108"/>
      <c r="E220" s="47"/>
      <c r="F220" s="47"/>
      <c r="G220" s="47"/>
      <c r="H220" s="47"/>
      <c r="I220" s="127"/>
      <c r="J220" s="47"/>
      <c r="K220" s="47" t="s">
        <v>52</v>
      </c>
      <c r="L220" s="108" t="s">
        <v>112</v>
      </c>
      <c r="M220" s="53"/>
      <c r="N220" s="53"/>
      <c r="O220" s="53"/>
      <c r="P220" s="53"/>
      <c r="Q220" s="53"/>
      <c r="R220" s="53">
        <v>1979.4490000000001</v>
      </c>
      <c r="S220" s="53"/>
      <c r="T220" s="53">
        <f t="shared" ref="T220" si="33">SUM(P220:S220)</f>
        <v>1979.4490000000001</v>
      </c>
      <c r="U220" s="95"/>
      <c r="V220" s="83"/>
      <c r="W220" s="83"/>
      <c r="X220" s="83"/>
      <c r="Y220" s="83"/>
      <c r="Z220" s="83"/>
      <c r="AA220" s="130"/>
      <c r="AB220" s="130"/>
      <c r="AC220" s="130"/>
      <c r="AD220" s="130"/>
      <c r="AE220" s="130"/>
      <c r="AF220" s="130"/>
    </row>
    <row r="221" spans="1:32" s="84" customFormat="1" ht="66">
      <c r="A221" s="47">
        <v>4</v>
      </c>
      <c r="B221" s="133" t="s">
        <v>153</v>
      </c>
      <c r="C221" s="47"/>
      <c r="D221" s="108"/>
      <c r="E221" s="47"/>
      <c r="F221" s="47"/>
      <c r="G221" s="47"/>
      <c r="H221" s="47"/>
      <c r="I221" s="127"/>
      <c r="J221" s="47">
        <v>123</v>
      </c>
      <c r="K221" s="96" t="s">
        <v>149</v>
      </c>
      <c r="L221" s="108" t="s">
        <v>150</v>
      </c>
      <c r="M221" s="53"/>
      <c r="N221" s="53"/>
      <c r="O221" s="53"/>
      <c r="P221" s="53"/>
      <c r="Q221" s="53">
        <f>SUM(Q222:Q222)</f>
        <v>0</v>
      </c>
      <c r="R221" s="53">
        <f>SUM(R222:R222)</f>
        <v>1769.9449999999999</v>
      </c>
      <c r="S221" s="53"/>
      <c r="T221" s="53">
        <f>SUM(N221:R221)</f>
        <v>1769.9449999999999</v>
      </c>
      <c r="U221" s="95"/>
      <c r="V221" s="83"/>
      <c r="W221" s="83"/>
      <c r="X221" s="83"/>
      <c r="Y221" s="83"/>
      <c r="Z221" s="83"/>
      <c r="AA221" s="130"/>
      <c r="AB221" s="130"/>
      <c r="AC221" s="130"/>
      <c r="AD221" s="130"/>
      <c r="AE221" s="130"/>
      <c r="AF221" s="130"/>
    </row>
    <row r="222" spans="1:32" s="84" customFormat="1">
      <c r="A222" s="47"/>
      <c r="B222" s="47"/>
      <c r="C222" s="47"/>
      <c r="D222" s="108"/>
      <c r="E222" s="47"/>
      <c r="F222" s="47"/>
      <c r="G222" s="47"/>
      <c r="H222" s="47"/>
      <c r="I222" s="127"/>
      <c r="J222" s="47"/>
      <c r="K222" s="47" t="s">
        <v>52</v>
      </c>
      <c r="L222" s="108" t="s">
        <v>112</v>
      </c>
      <c r="M222" s="53"/>
      <c r="N222" s="53"/>
      <c r="O222" s="53"/>
      <c r="P222" s="53"/>
      <c r="Q222" s="53"/>
      <c r="R222" s="53">
        <v>1769.9449999999999</v>
      </c>
      <c r="S222" s="53"/>
      <c r="T222" s="53">
        <f t="shared" ref="T222" si="34">SUM(P222:S222)</f>
        <v>1769.9449999999999</v>
      </c>
      <c r="U222" s="95"/>
      <c r="V222" s="83"/>
      <c r="W222" s="83"/>
      <c r="X222" s="83"/>
      <c r="Y222" s="83"/>
      <c r="Z222" s="83"/>
      <c r="AA222" s="130"/>
      <c r="AB222" s="130"/>
      <c r="AC222" s="130"/>
      <c r="AD222" s="130"/>
      <c r="AE222" s="130"/>
      <c r="AF222" s="130"/>
    </row>
    <row r="223" spans="1:32" s="132" customFormat="1" ht="49.5" customHeight="1">
      <c r="A223" s="253" t="s">
        <v>154</v>
      </c>
      <c r="B223" s="253"/>
      <c r="C223" s="253"/>
      <c r="D223" s="253"/>
      <c r="E223" s="253"/>
      <c r="F223" s="253"/>
      <c r="G223" s="253"/>
      <c r="H223" s="253"/>
      <c r="I223" s="253"/>
      <c r="J223" s="253"/>
      <c r="K223" s="253"/>
      <c r="L223" s="253"/>
      <c r="M223" s="253"/>
      <c r="N223" s="253"/>
      <c r="O223" s="253"/>
      <c r="P223" s="253"/>
      <c r="Q223" s="253"/>
      <c r="R223" s="253"/>
      <c r="S223" s="253"/>
      <c r="T223" s="253"/>
      <c r="U223" s="253"/>
      <c r="V223" s="131"/>
      <c r="W223" s="131"/>
    </row>
    <row r="224" spans="1:32" s="84" customFormat="1" ht="132">
      <c r="A224" s="47">
        <v>12</v>
      </c>
      <c r="B224" s="47"/>
      <c r="C224" s="47" t="s">
        <v>98</v>
      </c>
      <c r="D224" s="108" t="s">
        <v>22</v>
      </c>
      <c r="E224" s="47" t="s">
        <v>155</v>
      </c>
      <c r="F224" s="47" t="s">
        <v>169</v>
      </c>
      <c r="G224" s="47" t="s">
        <v>106</v>
      </c>
      <c r="H224" s="47" t="s">
        <v>107</v>
      </c>
      <c r="I224" s="127" t="s">
        <v>32</v>
      </c>
      <c r="J224" s="47"/>
      <c r="K224" s="108"/>
      <c r="L224" s="108"/>
      <c r="M224" s="53"/>
      <c r="N224" s="53"/>
      <c r="O224" s="53"/>
      <c r="P224" s="53">
        <f>+P225+P230+P234+P239</f>
        <v>1314.2260000000001</v>
      </c>
      <c r="Q224" s="53">
        <f t="shared" ref="Q224:T224" si="35">+Q225+Q230+Q234+Q239</f>
        <v>1456.453</v>
      </c>
      <c r="R224" s="53">
        <f t="shared" si="35"/>
        <v>1504.4387300000001</v>
      </c>
      <c r="S224" s="53"/>
      <c r="T224" s="53">
        <f t="shared" si="35"/>
        <v>4275.1177299999999</v>
      </c>
      <c r="U224" s="54" t="s">
        <v>27</v>
      </c>
      <c r="V224" s="83"/>
      <c r="W224" s="83"/>
      <c r="X224" s="83"/>
      <c r="Y224" s="83"/>
      <c r="Z224" s="83"/>
      <c r="AA224" s="130"/>
      <c r="AB224" s="130"/>
      <c r="AC224" s="130"/>
      <c r="AD224" s="130"/>
      <c r="AE224" s="130"/>
      <c r="AF224" s="130"/>
    </row>
    <row r="225" spans="1:32" s="84" customFormat="1" ht="132">
      <c r="A225" s="47">
        <v>1</v>
      </c>
      <c r="B225" s="47" t="s">
        <v>156</v>
      </c>
      <c r="C225" s="47"/>
      <c r="D225" s="108"/>
      <c r="E225" s="47"/>
      <c r="F225" s="47"/>
      <c r="G225" s="47"/>
      <c r="H225" s="47"/>
      <c r="I225" s="47"/>
      <c r="J225" s="47">
        <v>333</v>
      </c>
      <c r="K225" s="96" t="s">
        <v>157</v>
      </c>
      <c r="L225" s="108" t="s">
        <v>158</v>
      </c>
      <c r="M225" s="53"/>
      <c r="N225" s="53"/>
      <c r="O225" s="53"/>
      <c r="P225" s="53">
        <f>SUM(P226:P229)</f>
        <v>144.28</v>
      </c>
      <c r="Q225" s="53">
        <f t="shared" ref="Q225:R225" si="36">SUM(Q226:Q229)</f>
        <v>165.45</v>
      </c>
      <c r="R225" s="53">
        <f t="shared" si="36"/>
        <v>164.83</v>
      </c>
      <c r="S225" s="53"/>
      <c r="T225" s="53">
        <f t="shared" ref="T225:T238" si="37">SUM(N225:R225)</f>
        <v>474.56000000000006</v>
      </c>
      <c r="U225" s="95"/>
      <c r="V225" s="83"/>
      <c r="W225" s="83"/>
      <c r="X225" s="83"/>
      <c r="Y225" s="83"/>
      <c r="Z225" s="83"/>
      <c r="AA225" s="130"/>
      <c r="AB225" s="130"/>
      <c r="AC225" s="130"/>
      <c r="AD225" s="130"/>
      <c r="AE225" s="130"/>
      <c r="AF225" s="130"/>
    </row>
    <row r="226" spans="1:32" s="84" customFormat="1" ht="66">
      <c r="A226" s="47"/>
      <c r="B226" s="47"/>
      <c r="C226" s="47"/>
      <c r="D226" s="108"/>
      <c r="E226" s="47"/>
      <c r="F226" s="47"/>
      <c r="G226" s="47"/>
      <c r="H226" s="47"/>
      <c r="I226" s="47"/>
      <c r="J226" s="47" t="s">
        <v>49</v>
      </c>
      <c r="K226" s="47" t="s">
        <v>50</v>
      </c>
      <c r="L226" s="108" t="s">
        <v>51</v>
      </c>
      <c r="M226" s="53"/>
      <c r="N226" s="53"/>
      <c r="O226" s="53"/>
      <c r="P226" s="53">
        <v>17.957999999999998</v>
      </c>
      <c r="Q226" s="53">
        <v>165.45</v>
      </c>
      <c r="R226" s="53">
        <v>164.83</v>
      </c>
      <c r="S226" s="53"/>
      <c r="T226" s="53">
        <f t="shared" si="37"/>
        <v>348.238</v>
      </c>
      <c r="U226" s="95"/>
      <c r="V226" s="83"/>
      <c r="W226" s="83"/>
      <c r="X226" s="83"/>
      <c r="Y226" s="83"/>
      <c r="Z226" s="83"/>
      <c r="AA226" s="130"/>
      <c r="AB226" s="130"/>
      <c r="AC226" s="130"/>
      <c r="AD226" s="130"/>
      <c r="AE226" s="130"/>
      <c r="AF226" s="130"/>
    </row>
    <row r="227" spans="1:32" s="84" customFormat="1">
      <c r="A227" s="47"/>
      <c r="B227" s="47"/>
      <c r="C227" s="47"/>
      <c r="D227" s="108"/>
      <c r="E227" s="47"/>
      <c r="F227" s="47"/>
      <c r="G227" s="47"/>
      <c r="H227" s="47"/>
      <c r="I227" s="47"/>
      <c r="J227" s="47" t="s">
        <v>32</v>
      </c>
      <c r="K227" s="47" t="s">
        <v>52</v>
      </c>
      <c r="L227" s="108" t="s">
        <v>53</v>
      </c>
      <c r="M227" s="53"/>
      <c r="N227" s="53"/>
      <c r="O227" s="53"/>
      <c r="P227" s="53">
        <v>30.981000000000002</v>
      </c>
      <c r="Q227" s="53"/>
      <c r="R227" s="53"/>
      <c r="S227" s="53"/>
      <c r="T227" s="53">
        <f t="shared" si="37"/>
        <v>30.981000000000002</v>
      </c>
      <c r="U227" s="95"/>
      <c r="V227" s="83"/>
      <c r="W227" s="83"/>
      <c r="X227" s="83"/>
      <c r="Y227" s="83"/>
      <c r="Z227" s="83"/>
      <c r="AA227" s="130"/>
      <c r="AB227" s="130"/>
      <c r="AC227" s="130"/>
      <c r="AD227" s="130"/>
      <c r="AE227" s="130"/>
      <c r="AF227" s="130"/>
    </row>
    <row r="228" spans="1:32" s="84" customFormat="1">
      <c r="A228" s="47"/>
      <c r="B228" s="47"/>
      <c r="C228" s="47"/>
      <c r="D228" s="108"/>
      <c r="E228" s="47"/>
      <c r="F228" s="47"/>
      <c r="G228" s="47"/>
      <c r="H228" s="47"/>
      <c r="I228" s="47"/>
      <c r="J228" s="47" t="s">
        <v>128</v>
      </c>
      <c r="K228" s="96" t="s">
        <v>159</v>
      </c>
      <c r="L228" s="108" t="s">
        <v>160</v>
      </c>
      <c r="M228" s="53"/>
      <c r="N228" s="53"/>
      <c r="O228" s="53"/>
      <c r="P228" s="53">
        <v>74.603999999999999</v>
      </c>
      <c r="Q228" s="53"/>
      <c r="R228" s="53"/>
      <c r="S228" s="53"/>
      <c r="T228" s="53">
        <f t="shared" si="37"/>
        <v>74.603999999999999</v>
      </c>
      <c r="U228" s="95"/>
      <c r="V228" s="83"/>
      <c r="W228" s="83"/>
      <c r="X228" s="83"/>
      <c r="Y228" s="83"/>
      <c r="Z228" s="83"/>
      <c r="AA228" s="130"/>
      <c r="AB228" s="130"/>
      <c r="AC228" s="130"/>
      <c r="AD228" s="130"/>
      <c r="AE228" s="130"/>
      <c r="AF228" s="130"/>
    </row>
    <row r="229" spans="1:32" s="84" customFormat="1" ht="66">
      <c r="A229" s="47"/>
      <c r="B229" s="47"/>
      <c r="C229" s="47"/>
      <c r="D229" s="108"/>
      <c r="E229" s="47"/>
      <c r="F229" s="47"/>
      <c r="G229" s="47"/>
      <c r="H229" s="47"/>
      <c r="I229" s="47"/>
      <c r="J229" s="47" t="s">
        <v>54</v>
      </c>
      <c r="K229" s="47" t="s">
        <v>55</v>
      </c>
      <c r="L229" s="108" t="s">
        <v>161</v>
      </c>
      <c r="M229" s="53"/>
      <c r="N229" s="53"/>
      <c r="O229" s="53"/>
      <c r="P229" s="53">
        <v>20.736999999999998</v>
      </c>
      <c r="Q229" s="53"/>
      <c r="R229" s="53"/>
      <c r="S229" s="53"/>
      <c r="T229" s="53">
        <f t="shared" si="37"/>
        <v>20.736999999999998</v>
      </c>
      <c r="U229" s="95"/>
      <c r="V229" s="83"/>
      <c r="W229" s="83"/>
      <c r="X229" s="83"/>
      <c r="Y229" s="83"/>
      <c r="Z229" s="83"/>
      <c r="AA229" s="130"/>
      <c r="AB229" s="130"/>
      <c r="AC229" s="130"/>
      <c r="AD229" s="130"/>
      <c r="AE229" s="130"/>
      <c r="AF229" s="130"/>
    </row>
    <row r="230" spans="1:32" s="84" customFormat="1" ht="66">
      <c r="A230" s="47">
        <v>2</v>
      </c>
      <c r="B230" s="47" t="s">
        <v>162</v>
      </c>
      <c r="C230" s="47"/>
      <c r="D230" s="108"/>
      <c r="E230" s="47"/>
      <c r="F230" s="47"/>
      <c r="G230" s="47"/>
      <c r="H230" s="47"/>
      <c r="I230" s="47"/>
      <c r="J230" s="47">
        <v>333</v>
      </c>
      <c r="K230" s="96" t="s">
        <v>61</v>
      </c>
      <c r="L230" s="108" t="s">
        <v>163</v>
      </c>
      <c r="M230" s="53"/>
      <c r="N230" s="53"/>
      <c r="O230" s="53"/>
      <c r="P230" s="53">
        <f>SUM(P231:P233)</f>
        <v>119.19399999999999</v>
      </c>
      <c r="Q230" s="53">
        <f t="shared" ref="Q230:R230" si="38">SUM(Q231:Q233)</f>
        <v>146.93800000000002</v>
      </c>
      <c r="R230" s="53">
        <f t="shared" si="38"/>
        <v>165.30900000000003</v>
      </c>
      <c r="S230" s="53"/>
      <c r="T230" s="53">
        <f t="shared" si="37"/>
        <v>431.44100000000003</v>
      </c>
      <c r="U230" s="95"/>
      <c r="V230" s="83"/>
      <c r="W230" s="83"/>
      <c r="X230" s="83"/>
      <c r="Y230" s="83"/>
      <c r="Z230" s="83"/>
      <c r="AA230" s="130"/>
      <c r="AB230" s="130"/>
      <c r="AC230" s="130"/>
      <c r="AD230" s="130"/>
      <c r="AE230" s="130"/>
      <c r="AF230" s="130"/>
    </row>
    <row r="231" spans="1:32" s="84" customFormat="1" ht="66">
      <c r="A231" s="47"/>
      <c r="B231" s="47"/>
      <c r="C231" s="47"/>
      <c r="D231" s="108"/>
      <c r="E231" s="47"/>
      <c r="F231" s="47"/>
      <c r="G231" s="47"/>
      <c r="H231" s="47"/>
      <c r="I231" s="47"/>
      <c r="J231" s="47" t="s">
        <v>49</v>
      </c>
      <c r="K231" s="96" t="s">
        <v>50</v>
      </c>
      <c r="L231" s="108" t="s">
        <v>51</v>
      </c>
      <c r="M231" s="53"/>
      <c r="N231" s="53"/>
      <c r="O231" s="53"/>
      <c r="P231" s="53">
        <v>7.6449999999999996</v>
      </c>
      <c r="Q231" s="53"/>
      <c r="R231" s="53"/>
      <c r="S231" s="53"/>
      <c r="T231" s="53">
        <f t="shared" si="37"/>
        <v>7.6449999999999996</v>
      </c>
      <c r="U231" s="95"/>
      <c r="V231" s="83"/>
      <c r="W231" s="83"/>
      <c r="X231" s="83"/>
      <c r="Y231" s="83"/>
      <c r="Z231" s="83"/>
      <c r="AA231" s="130"/>
      <c r="AB231" s="130"/>
      <c r="AC231" s="130"/>
      <c r="AD231" s="130"/>
      <c r="AE231" s="130"/>
      <c r="AF231" s="130"/>
    </row>
    <row r="232" spans="1:32" s="84" customFormat="1">
      <c r="A232" s="47"/>
      <c r="B232" s="47"/>
      <c r="C232" s="47"/>
      <c r="D232" s="108"/>
      <c r="E232" s="47"/>
      <c r="F232" s="47"/>
      <c r="G232" s="47"/>
      <c r="H232" s="47"/>
      <c r="I232" s="47"/>
      <c r="J232" s="47" t="s">
        <v>32</v>
      </c>
      <c r="K232" s="96" t="s">
        <v>52</v>
      </c>
      <c r="L232" s="108" t="s">
        <v>53</v>
      </c>
      <c r="M232" s="53"/>
      <c r="N232" s="53"/>
      <c r="O232" s="53"/>
      <c r="P232" s="53">
        <v>95.313999999999993</v>
      </c>
      <c r="Q232" s="53">
        <v>144.84200000000001</v>
      </c>
      <c r="R232" s="53">
        <v>162.94300000000001</v>
      </c>
      <c r="S232" s="53"/>
      <c r="T232" s="53">
        <f t="shared" si="37"/>
        <v>403.09900000000005</v>
      </c>
      <c r="U232" s="95"/>
      <c r="V232" s="83"/>
      <c r="W232" s="83"/>
      <c r="X232" s="83"/>
      <c r="Y232" s="83"/>
      <c r="Z232" s="83"/>
      <c r="AA232" s="130"/>
      <c r="AB232" s="130"/>
      <c r="AC232" s="130"/>
      <c r="AD232" s="130"/>
      <c r="AE232" s="130"/>
      <c r="AF232" s="130"/>
    </row>
    <row r="233" spans="1:32" s="84" customFormat="1" ht="66">
      <c r="A233" s="47"/>
      <c r="B233" s="47"/>
      <c r="C233" s="47"/>
      <c r="D233" s="108"/>
      <c r="E233" s="47"/>
      <c r="F233" s="47"/>
      <c r="G233" s="47"/>
      <c r="H233" s="47"/>
      <c r="I233" s="47"/>
      <c r="J233" s="47" t="s">
        <v>54</v>
      </c>
      <c r="K233" s="96" t="s">
        <v>55</v>
      </c>
      <c r="L233" s="108" t="s">
        <v>161</v>
      </c>
      <c r="M233" s="53"/>
      <c r="N233" s="53"/>
      <c r="O233" s="53"/>
      <c r="P233" s="53">
        <v>16.234999999999999</v>
      </c>
      <c r="Q233" s="53">
        <v>2.0960000000000001</v>
      </c>
      <c r="R233" s="53">
        <v>2.3660000000000001</v>
      </c>
      <c r="S233" s="53"/>
      <c r="T233" s="53">
        <f t="shared" si="37"/>
        <v>20.696999999999999</v>
      </c>
      <c r="U233" s="95"/>
      <c r="V233" s="83"/>
      <c r="W233" s="83"/>
      <c r="X233" s="83"/>
      <c r="Y233" s="83"/>
      <c r="Z233" s="83"/>
      <c r="AA233" s="130"/>
      <c r="AB233" s="130"/>
      <c r="AC233" s="130"/>
      <c r="AD233" s="130"/>
      <c r="AE233" s="130"/>
      <c r="AF233" s="130"/>
    </row>
    <row r="234" spans="1:32" s="84" customFormat="1" ht="66">
      <c r="A234" s="47">
        <v>3</v>
      </c>
      <c r="B234" s="47" t="s">
        <v>164</v>
      </c>
      <c r="C234" s="47"/>
      <c r="D234" s="108"/>
      <c r="E234" s="47"/>
      <c r="F234" s="47"/>
      <c r="G234" s="47"/>
      <c r="H234" s="47"/>
      <c r="I234" s="47"/>
      <c r="J234" s="47">
        <v>333</v>
      </c>
      <c r="K234" s="96" t="s">
        <v>61</v>
      </c>
      <c r="L234" s="108" t="s">
        <v>163</v>
      </c>
      <c r="M234" s="53"/>
      <c r="N234" s="53"/>
      <c r="O234" s="53"/>
      <c r="P234" s="53">
        <f>SUM(P235:P238)</f>
        <v>134.517</v>
      </c>
      <c r="Q234" s="53">
        <f t="shared" ref="Q234:R234" si="39">SUM(Q235:Q238)</f>
        <v>145.995</v>
      </c>
      <c r="R234" s="53">
        <f t="shared" si="39"/>
        <v>145.994</v>
      </c>
      <c r="S234" s="53"/>
      <c r="T234" s="53">
        <f t="shared" si="37"/>
        <v>426.50599999999997</v>
      </c>
      <c r="U234" s="95"/>
      <c r="V234" s="83"/>
      <c r="W234" s="83"/>
      <c r="X234" s="83"/>
      <c r="Y234" s="83"/>
      <c r="Z234" s="83"/>
      <c r="AA234" s="130"/>
      <c r="AB234" s="130"/>
      <c r="AC234" s="130"/>
      <c r="AD234" s="130"/>
      <c r="AE234" s="130"/>
      <c r="AF234" s="130"/>
    </row>
    <row r="235" spans="1:32" s="84" customFormat="1" ht="66">
      <c r="A235" s="47"/>
      <c r="B235" s="47"/>
      <c r="C235" s="47"/>
      <c r="D235" s="108"/>
      <c r="E235" s="47"/>
      <c r="F235" s="47"/>
      <c r="G235" s="47"/>
      <c r="H235" s="47"/>
      <c r="I235" s="47"/>
      <c r="J235" s="47" t="s">
        <v>49</v>
      </c>
      <c r="K235" s="47" t="s">
        <v>50</v>
      </c>
      <c r="L235" s="108" t="s">
        <v>51</v>
      </c>
      <c r="M235" s="53"/>
      <c r="N235" s="53"/>
      <c r="O235" s="53"/>
      <c r="P235" s="53">
        <v>2.383</v>
      </c>
      <c r="Q235" s="53"/>
      <c r="R235" s="53"/>
      <c r="S235" s="53"/>
      <c r="T235" s="53">
        <f t="shared" si="37"/>
        <v>2.383</v>
      </c>
      <c r="U235" s="95"/>
      <c r="V235" s="83"/>
      <c r="W235" s="83"/>
      <c r="X235" s="83"/>
      <c r="Y235" s="83"/>
      <c r="Z235" s="83"/>
      <c r="AA235" s="130"/>
      <c r="AB235" s="130"/>
      <c r="AC235" s="130"/>
      <c r="AD235" s="130"/>
      <c r="AE235" s="130"/>
      <c r="AF235" s="130"/>
    </row>
    <row r="236" spans="1:32" s="84" customFormat="1">
      <c r="A236" s="47"/>
      <c r="B236" s="47"/>
      <c r="C236" s="47"/>
      <c r="D236" s="108"/>
      <c r="E236" s="47"/>
      <c r="F236" s="47"/>
      <c r="G236" s="47"/>
      <c r="H236" s="47"/>
      <c r="I236" s="47"/>
      <c r="J236" s="47" t="s">
        <v>32</v>
      </c>
      <c r="K236" s="47" t="s">
        <v>52</v>
      </c>
      <c r="L236" s="108" t="s">
        <v>53</v>
      </c>
      <c r="M236" s="53"/>
      <c r="N236" s="53"/>
      <c r="O236" s="53"/>
      <c r="P236" s="53">
        <v>98.828999999999994</v>
      </c>
      <c r="Q236" s="53">
        <v>145.995</v>
      </c>
      <c r="R236" s="53">
        <v>145.994</v>
      </c>
      <c r="S236" s="53"/>
      <c r="T236" s="53">
        <f t="shared" si="37"/>
        <v>390.81799999999998</v>
      </c>
      <c r="U236" s="95"/>
      <c r="V236" s="83"/>
      <c r="W236" s="83"/>
      <c r="X236" s="83"/>
      <c r="Y236" s="83"/>
      <c r="Z236" s="83"/>
      <c r="AA236" s="130"/>
      <c r="AB236" s="130"/>
      <c r="AC236" s="130"/>
      <c r="AD236" s="130"/>
      <c r="AE236" s="130"/>
      <c r="AF236" s="130"/>
    </row>
    <row r="237" spans="1:32" s="84" customFormat="1">
      <c r="A237" s="47"/>
      <c r="B237" s="47"/>
      <c r="C237" s="47"/>
      <c r="D237" s="108"/>
      <c r="E237" s="47"/>
      <c r="F237" s="47"/>
      <c r="G237" s="47"/>
      <c r="H237" s="47"/>
      <c r="I237" s="47"/>
      <c r="J237" s="47" t="s">
        <v>128</v>
      </c>
      <c r="K237" s="96" t="s">
        <v>159</v>
      </c>
      <c r="L237" s="108" t="s">
        <v>160</v>
      </c>
      <c r="M237" s="53"/>
      <c r="N237" s="53"/>
      <c r="O237" s="53"/>
      <c r="P237" s="53">
        <v>18.157</v>
      </c>
      <c r="Q237" s="53"/>
      <c r="R237" s="53"/>
      <c r="S237" s="53"/>
      <c r="T237" s="53">
        <f t="shared" si="37"/>
        <v>18.157</v>
      </c>
      <c r="U237" s="95"/>
      <c r="V237" s="83"/>
      <c r="W237" s="83"/>
      <c r="X237" s="83"/>
      <c r="Y237" s="83"/>
      <c r="Z237" s="83"/>
      <c r="AA237" s="130"/>
      <c r="AB237" s="130"/>
      <c r="AC237" s="130"/>
      <c r="AD237" s="130"/>
      <c r="AE237" s="130"/>
      <c r="AF237" s="130"/>
    </row>
    <row r="238" spans="1:32" s="84" customFormat="1" ht="66">
      <c r="A238" s="47"/>
      <c r="B238" s="47"/>
      <c r="C238" s="47"/>
      <c r="D238" s="108"/>
      <c r="E238" s="47"/>
      <c r="F238" s="47"/>
      <c r="G238" s="47"/>
      <c r="H238" s="47"/>
      <c r="I238" s="47"/>
      <c r="J238" s="47" t="s">
        <v>54</v>
      </c>
      <c r="K238" s="47" t="s">
        <v>55</v>
      </c>
      <c r="L238" s="108" t="s">
        <v>161</v>
      </c>
      <c r="M238" s="53"/>
      <c r="N238" s="53"/>
      <c r="O238" s="53"/>
      <c r="P238" s="53">
        <v>15.148</v>
      </c>
      <c r="Q238" s="53"/>
      <c r="R238" s="53"/>
      <c r="S238" s="53"/>
      <c r="T238" s="53">
        <f t="shared" si="37"/>
        <v>15.148</v>
      </c>
      <c r="U238" s="95"/>
      <c r="V238" s="83"/>
      <c r="W238" s="83"/>
      <c r="X238" s="83"/>
      <c r="Y238" s="83"/>
      <c r="Z238" s="83"/>
      <c r="AA238" s="130"/>
      <c r="AB238" s="130"/>
      <c r="AC238" s="130"/>
      <c r="AD238" s="130"/>
      <c r="AE238" s="130"/>
      <c r="AF238" s="130"/>
    </row>
    <row r="239" spans="1:32" s="84" customFormat="1" ht="66">
      <c r="A239" s="47">
        <v>4</v>
      </c>
      <c r="B239" s="47" t="s">
        <v>165</v>
      </c>
      <c r="C239" s="47"/>
      <c r="D239" s="108"/>
      <c r="E239" s="47"/>
      <c r="F239" s="47"/>
      <c r="G239" s="47"/>
      <c r="H239" s="47"/>
      <c r="I239" s="47"/>
      <c r="J239" s="47"/>
      <c r="K239" s="96"/>
      <c r="L239" s="108" t="s">
        <v>166</v>
      </c>
      <c r="M239" s="53"/>
      <c r="N239" s="53"/>
      <c r="O239" s="53"/>
      <c r="P239" s="53">
        <f>+P240+P245</f>
        <v>916.23500000000001</v>
      </c>
      <c r="Q239" s="53">
        <f t="shared" ref="Q239:T239" si="40">+Q240+Q245</f>
        <v>998.07</v>
      </c>
      <c r="R239" s="53">
        <f t="shared" si="40"/>
        <v>1028.30573</v>
      </c>
      <c r="S239" s="53"/>
      <c r="T239" s="53">
        <f t="shared" si="40"/>
        <v>2942.6107299999999</v>
      </c>
      <c r="U239" s="95"/>
      <c r="V239" s="83"/>
      <c r="W239" s="83"/>
      <c r="X239" s="83"/>
      <c r="Y239" s="83"/>
      <c r="Z239" s="83"/>
      <c r="AA239" s="130"/>
      <c r="AB239" s="130"/>
      <c r="AC239" s="130"/>
      <c r="AD239" s="130"/>
      <c r="AE239" s="130"/>
      <c r="AF239" s="130"/>
    </row>
    <row r="240" spans="1:32" s="84" customFormat="1" ht="165">
      <c r="A240" s="47"/>
      <c r="B240" s="47"/>
      <c r="C240" s="47"/>
      <c r="D240" s="108"/>
      <c r="E240" s="47"/>
      <c r="F240" s="47"/>
      <c r="G240" s="47"/>
      <c r="H240" s="47"/>
      <c r="I240" s="47"/>
      <c r="J240" s="47">
        <v>333</v>
      </c>
      <c r="K240" s="96" t="s">
        <v>167</v>
      </c>
      <c r="L240" s="47" t="s">
        <v>168</v>
      </c>
      <c r="M240" s="53"/>
      <c r="N240" s="53"/>
      <c r="O240" s="53"/>
      <c r="P240" s="53">
        <f>SUM(P241:P244)</f>
        <v>910.52</v>
      </c>
      <c r="Q240" s="53">
        <f t="shared" ref="Q240:R240" si="41">SUM(Q241:Q244)</f>
        <v>996.98</v>
      </c>
      <c r="R240" s="53">
        <f t="shared" si="41"/>
        <v>996.97973000000002</v>
      </c>
      <c r="S240" s="53"/>
      <c r="T240" s="53">
        <f t="shared" ref="T240:T245" si="42">SUM(N240:R240)</f>
        <v>2904.47973</v>
      </c>
      <c r="U240" s="95"/>
      <c r="V240" s="83"/>
      <c r="W240" s="83"/>
      <c r="X240" s="83"/>
      <c r="Y240" s="83"/>
      <c r="Z240" s="83"/>
      <c r="AA240" s="130"/>
      <c r="AB240" s="130"/>
      <c r="AC240" s="130"/>
      <c r="AD240" s="130"/>
      <c r="AE240" s="130"/>
      <c r="AF240" s="130"/>
    </row>
    <row r="241" spans="1:32" s="84" customFormat="1" ht="66">
      <c r="A241" s="47"/>
      <c r="B241" s="47"/>
      <c r="C241" s="47"/>
      <c r="D241" s="108"/>
      <c r="E241" s="47"/>
      <c r="F241" s="47"/>
      <c r="G241" s="47"/>
      <c r="H241" s="47"/>
      <c r="I241" s="47"/>
      <c r="J241" s="47" t="s">
        <v>49</v>
      </c>
      <c r="K241" s="47" t="s">
        <v>50</v>
      </c>
      <c r="L241" s="108" t="s">
        <v>51</v>
      </c>
      <c r="M241" s="53"/>
      <c r="N241" s="53"/>
      <c r="O241" s="53"/>
      <c r="P241" s="53">
        <v>211.727</v>
      </c>
      <c r="Q241" s="53"/>
      <c r="R241" s="53"/>
      <c r="S241" s="53"/>
      <c r="T241" s="53">
        <f t="shared" si="42"/>
        <v>211.727</v>
      </c>
      <c r="U241" s="95"/>
      <c r="V241" s="83"/>
      <c r="W241" s="83"/>
      <c r="X241" s="83"/>
      <c r="Y241" s="83"/>
      <c r="Z241" s="83"/>
      <c r="AA241" s="130"/>
      <c r="AB241" s="130"/>
      <c r="AC241" s="130"/>
      <c r="AD241" s="130"/>
      <c r="AE241" s="130"/>
      <c r="AF241" s="130"/>
    </row>
    <row r="242" spans="1:32" s="84" customFormat="1">
      <c r="A242" s="47"/>
      <c r="B242" s="47"/>
      <c r="C242" s="47"/>
      <c r="D242" s="108"/>
      <c r="E242" s="47"/>
      <c r="F242" s="47"/>
      <c r="G242" s="47"/>
      <c r="H242" s="47"/>
      <c r="I242" s="47"/>
      <c r="J242" s="47" t="s">
        <v>32</v>
      </c>
      <c r="K242" s="47" t="s">
        <v>52</v>
      </c>
      <c r="L242" s="108" t="s">
        <v>53</v>
      </c>
      <c r="M242" s="53"/>
      <c r="N242" s="53"/>
      <c r="O242" s="53"/>
      <c r="P242" s="53">
        <v>125.801</v>
      </c>
      <c r="Q242" s="53">
        <v>996.98</v>
      </c>
      <c r="R242" s="53">
        <v>996.97973000000002</v>
      </c>
      <c r="S242" s="53"/>
      <c r="T242" s="53">
        <f t="shared" si="42"/>
        <v>2119.76073</v>
      </c>
      <c r="U242" s="95"/>
      <c r="V242" s="83"/>
      <c r="W242" s="83"/>
      <c r="X242" s="83"/>
      <c r="Y242" s="83"/>
      <c r="Z242" s="83"/>
      <c r="AA242" s="130"/>
      <c r="AB242" s="130"/>
      <c r="AC242" s="130"/>
      <c r="AD242" s="130"/>
      <c r="AE242" s="130"/>
      <c r="AF242" s="130"/>
    </row>
    <row r="243" spans="1:32" s="84" customFormat="1">
      <c r="A243" s="47"/>
      <c r="B243" s="47"/>
      <c r="C243" s="47"/>
      <c r="D243" s="108"/>
      <c r="E243" s="47"/>
      <c r="F243" s="47"/>
      <c r="G243" s="47"/>
      <c r="H243" s="47"/>
      <c r="I243" s="47"/>
      <c r="J243" s="47" t="s">
        <v>128</v>
      </c>
      <c r="K243" s="96" t="s">
        <v>159</v>
      </c>
      <c r="L243" s="108" t="s">
        <v>160</v>
      </c>
      <c r="M243" s="53"/>
      <c r="N243" s="53"/>
      <c r="O243" s="53"/>
      <c r="P243" s="53">
        <v>413.31099999999998</v>
      </c>
      <c r="Q243" s="53"/>
      <c r="R243" s="53"/>
      <c r="S243" s="53"/>
      <c r="T243" s="53">
        <f t="shared" si="42"/>
        <v>413.31099999999998</v>
      </c>
      <c r="U243" s="95"/>
      <c r="V243" s="83"/>
      <c r="W243" s="83"/>
      <c r="X243" s="83"/>
      <c r="Y243" s="83"/>
      <c r="Z243" s="83"/>
      <c r="AA243" s="130"/>
      <c r="AB243" s="130"/>
      <c r="AC243" s="130"/>
      <c r="AD243" s="130"/>
      <c r="AE243" s="130"/>
      <c r="AF243" s="130"/>
    </row>
    <row r="244" spans="1:32" s="84" customFormat="1" ht="66">
      <c r="A244" s="47"/>
      <c r="B244" s="47"/>
      <c r="C244" s="47"/>
      <c r="D244" s="108"/>
      <c r="E244" s="47"/>
      <c r="F244" s="47"/>
      <c r="G244" s="47"/>
      <c r="H244" s="47"/>
      <c r="I244" s="47"/>
      <c r="J244" s="47" t="s">
        <v>54</v>
      </c>
      <c r="K244" s="47" t="s">
        <v>55</v>
      </c>
      <c r="L244" s="108" t="s">
        <v>161</v>
      </c>
      <c r="M244" s="53"/>
      <c r="N244" s="53"/>
      <c r="O244" s="53"/>
      <c r="P244" s="53">
        <v>159.68100000000001</v>
      </c>
      <c r="Q244" s="53"/>
      <c r="R244" s="53"/>
      <c r="S244" s="53"/>
      <c r="T244" s="53">
        <f t="shared" si="42"/>
        <v>159.68100000000001</v>
      </c>
      <c r="U244" s="95"/>
      <c r="V244" s="83"/>
      <c r="W244" s="83"/>
      <c r="X244" s="83"/>
      <c r="Y244" s="83"/>
      <c r="Z244" s="83"/>
      <c r="AA244" s="130"/>
      <c r="AB244" s="130"/>
      <c r="AC244" s="130"/>
      <c r="AD244" s="130"/>
      <c r="AE244" s="130"/>
      <c r="AF244" s="130"/>
    </row>
    <row r="245" spans="1:32" s="84" customFormat="1" ht="99">
      <c r="A245" s="47"/>
      <c r="B245" s="47"/>
      <c r="C245" s="47"/>
      <c r="D245" s="108"/>
      <c r="E245" s="47"/>
      <c r="F245" s="47"/>
      <c r="G245" s="47"/>
      <c r="H245" s="47"/>
      <c r="I245" s="47"/>
      <c r="J245" s="47" t="s">
        <v>32</v>
      </c>
      <c r="K245" s="96" t="s">
        <v>122</v>
      </c>
      <c r="L245" s="47" t="s">
        <v>67</v>
      </c>
      <c r="M245" s="53"/>
      <c r="N245" s="53"/>
      <c r="O245" s="53"/>
      <c r="P245" s="53">
        <v>5.7149999999999999</v>
      </c>
      <c r="Q245" s="53">
        <v>1.0900000000000001</v>
      </c>
      <c r="R245" s="53">
        <v>31.326000000000001</v>
      </c>
      <c r="S245" s="53"/>
      <c r="T245" s="53">
        <f t="shared" si="42"/>
        <v>38.131</v>
      </c>
      <c r="U245" s="95"/>
      <c r="V245" s="83"/>
      <c r="W245" s="83"/>
      <c r="X245" s="83"/>
      <c r="Y245" s="83"/>
      <c r="Z245" s="83"/>
      <c r="AA245" s="130"/>
      <c r="AB245" s="130"/>
      <c r="AC245" s="130"/>
      <c r="AD245" s="130"/>
      <c r="AE245" s="130"/>
      <c r="AF245" s="130"/>
    </row>
    <row r="246" spans="1:32" s="44" customFormat="1" ht="48" customHeight="1">
      <c r="A246" s="251" t="s">
        <v>19</v>
      </c>
      <c r="B246" s="252"/>
      <c r="C246" s="252"/>
      <c r="D246" s="252"/>
      <c r="E246" s="252"/>
      <c r="F246" s="252"/>
      <c r="G246" s="252"/>
      <c r="H246" s="252"/>
      <c r="I246" s="252"/>
      <c r="J246" s="252"/>
      <c r="K246" s="252"/>
      <c r="L246" s="252"/>
      <c r="M246" s="252"/>
      <c r="N246" s="252"/>
      <c r="O246" s="252"/>
      <c r="P246" s="252"/>
      <c r="Q246" s="252"/>
      <c r="R246" s="252"/>
      <c r="S246" s="252"/>
      <c r="T246" s="252"/>
      <c r="U246" s="252"/>
    </row>
    <row r="247" spans="1:32" s="44" customFormat="1" ht="132">
      <c r="A247" s="45" t="s">
        <v>91</v>
      </c>
      <c r="B247" s="46" t="s">
        <v>20</v>
      </c>
      <c r="C247" s="47" t="s">
        <v>21</v>
      </c>
      <c r="D247" s="47" t="s">
        <v>22</v>
      </c>
      <c r="E247" s="46" t="s">
        <v>210</v>
      </c>
      <c r="F247" s="47" t="s">
        <v>169</v>
      </c>
      <c r="G247" s="47" t="s">
        <v>106</v>
      </c>
      <c r="H247" s="47" t="s">
        <v>107</v>
      </c>
      <c r="I247" s="48"/>
      <c r="J247" s="49"/>
      <c r="K247" s="96" t="s">
        <v>211</v>
      </c>
      <c r="L247" s="51"/>
      <c r="M247" s="218"/>
      <c r="N247" s="53"/>
      <c r="O247" s="52"/>
      <c r="P247" s="53"/>
      <c r="Q247" s="53"/>
      <c r="R247" s="53"/>
      <c r="S247" s="53"/>
      <c r="T247" s="53"/>
      <c r="U247" s="54" t="s">
        <v>27</v>
      </c>
      <c r="V247" s="55"/>
      <c r="W247" s="55"/>
    </row>
    <row r="248" spans="1:32" s="44" customFormat="1" ht="66">
      <c r="A248" s="45"/>
      <c r="B248" s="173" t="s">
        <v>34</v>
      </c>
      <c r="C248" s="174" t="s">
        <v>33</v>
      </c>
      <c r="D248" s="47"/>
      <c r="E248" s="46"/>
      <c r="F248" s="47"/>
      <c r="G248" s="47"/>
      <c r="H248" s="47"/>
      <c r="I248" s="48"/>
      <c r="J248" s="49"/>
      <c r="K248" s="96"/>
      <c r="L248" s="51"/>
      <c r="M248" s="218"/>
      <c r="N248" s="53"/>
      <c r="O248" s="52"/>
      <c r="P248" s="53"/>
      <c r="Q248" s="53"/>
      <c r="R248" s="53"/>
      <c r="S248" s="53"/>
      <c r="T248" s="53"/>
      <c r="U248" s="172"/>
      <c r="V248" s="55"/>
      <c r="W248" s="55"/>
    </row>
    <row r="249" spans="1:32" s="44" customFormat="1" ht="66">
      <c r="A249" s="45"/>
      <c r="B249" s="175" t="s">
        <v>124</v>
      </c>
      <c r="C249" s="174" t="s">
        <v>33</v>
      </c>
      <c r="D249" s="47"/>
      <c r="E249" s="46"/>
      <c r="F249" s="47"/>
      <c r="G249" s="47"/>
      <c r="H249" s="47"/>
      <c r="I249" s="48"/>
      <c r="J249" s="49"/>
      <c r="K249" s="96"/>
      <c r="L249" s="51"/>
      <c r="M249" s="218"/>
      <c r="N249" s="53"/>
      <c r="O249" s="52"/>
      <c r="P249" s="53"/>
      <c r="Q249" s="53"/>
      <c r="R249" s="53"/>
      <c r="S249" s="53"/>
      <c r="T249" s="53"/>
      <c r="U249" s="172"/>
      <c r="V249" s="55"/>
      <c r="W249" s="55"/>
    </row>
    <row r="250" spans="1:32" s="187" customFormat="1" ht="66">
      <c r="A250" s="176"/>
      <c r="B250" s="177" t="s">
        <v>212</v>
      </c>
      <c r="C250" s="174" t="s">
        <v>33</v>
      </c>
      <c r="D250" s="178"/>
      <c r="E250" s="177"/>
      <c r="F250" s="178"/>
      <c r="G250" s="178"/>
      <c r="H250" s="178"/>
      <c r="I250" s="179"/>
      <c r="J250" s="180"/>
      <c r="K250" s="181"/>
      <c r="L250" s="182"/>
      <c r="M250" s="221"/>
      <c r="N250" s="184"/>
      <c r="O250" s="183"/>
      <c r="P250" s="184"/>
      <c r="Q250" s="184"/>
      <c r="R250" s="184"/>
      <c r="S250" s="184"/>
      <c r="T250" s="184"/>
      <c r="U250" s="185"/>
      <c r="V250" s="186"/>
      <c r="W250" s="186"/>
    </row>
    <row r="251" spans="1:32" s="187" customFormat="1" ht="66">
      <c r="A251" s="207"/>
      <c r="B251" s="208" t="s">
        <v>213</v>
      </c>
      <c r="C251" s="174" t="s">
        <v>33</v>
      </c>
      <c r="D251" s="209"/>
      <c r="E251" s="208"/>
      <c r="F251" s="209"/>
      <c r="G251" s="209"/>
      <c r="H251" s="209"/>
      <c r="I251" s="210"/>
      <c r="J251" s="211"/>
      <c r="K251" s="212"/>
      <c r="L251" s="213"/>
      <c r="M251" s="222"/>
      <c r="N251" s="215"/>
      <c r="O251" s="214"/>
      <c r="P251" s="215"/>
      <c r="Q251" s="215"/>
      <c r="R251" s="215"/>
      <c r="S251" s="215"/>
      <c r="T251" s="215"/>
      <c r="U251" s="216"/>
      <c r="V251" s="186"/>
      <c r="W251" s="186"/>
    </row>
    <row r="252" spans="1:32" s="44" customFormat="1" ht="48" customHeight="1">
      <c r="A252" s="248" t="s">
        <v>99</v>
      </c>
      <c r="B252" s="249"/>
      <c r="C252" s="249"/>
      <c r="D252" s="249"/>
      <c r="E252" s="249"/>
      <c r="F252" s="249"/>
      <c r="G252" s="249"/>
      <c r="H252" s="249"/>
      <c r="I252" s="249"/>
      <c r="J252" s="249"/>
      <c r="K252" s="249"/>
      <c r="L252" s="249"/>
      <c r="M252" s="249"/>
      <c r="N252" s="249"/>
      <c r="O252" s="249"/>
      <c r="P252" s="249"/>
      <c r="Q252" s="249"/>
      <c r="R252" s="249"/>
      <c r="S252" s="249"/>
      <c r="T252" s="249"/>
      <c r="U252" s="249"/>
    </row>
    <row r="253" spans="1:32" s="44" customFormat="1" ht="264">
      <c r="A253" s="45" t="s">
        <v>93</v>
      </c>
      <c r="B253" s="46" t="s">
        <v>221</v>
      </c>
      <c r="C253" s="47" t="s">
        <v>98</v>
      </c>
      <c r="D253" s="108" t="s">
        <v>22</v>
      </c>
      <c r="E253" s="47" t="s">
        <v>222</v>
      </c>
      <c r="F253" s="47" t="s">
        <v>169</v>
      </c>
      <c r="G253" s="47" t="s">
        <v>106</v>
      </c>
      <c r="H253" s="47" t="s">
        <v>107</v>
      </c>
      <c r="I253" s="127"/>
      <c r="J253" s="49"/>
      <c r="K253" s="96"/>
      <c r="L253" s="51"/>
      <c r="M253" s="218"/>
      <c r="N253" s="53"/>
      <c r="O253" s="52"/>
      <c r="P253" s="53"/>
      <c r="Q253" s="53"/>
      <c r="R253" s="53">
        <f>+R254+R255</f>
        <v>289.51300000000003</v>
      </c>
      <c r="S253" s="53">
        <f>+S254+S255</f>
        <v>2277.2619999999997</v>
      </c>
      <c r="T253" s="53">
        <f>SUM(N253:S253)</f>
        <v>2566.7749999999996</v>
      </c>
      <c r="U253" s="54"/>
      <c r="V253" s="55"/>
      <c r="W253" s="55"/>
    </row>
    <row r="254" spans="1:32" s="44" customFormat="1">
      <c r="A254" s="45"/>
      <c r="B254" s="46"/>
      <c r="C254" s="47"/>
      <c r="D254" s="47"/>
      <c r="E254" s="46"/>
      <c r="F254" s="47"/>
      <c r="G254" s="47"/>
      <c r="H254" s="47"/>
      <c r="I254" s="48" t="s">
        <v>32</v>
      </c>
      <c r="J254" s="49">
        <v>360</v>
      </c>
      <c r="K254" s="96" t="s">
        <v>47</v>
      </c>
      <c r="L254" s="51" t="s">
        <v>223</v>
      </c>
      <c r="M254" s="218"/>
      <c r="N254" s="53"/>
      <c r="O254" s="52"/>
      <c r="P254" s="53"/>
      <c r="Q254" s="53"/>
      <c r="R254" s="53">
        <v>247.90600000000001</v>
      </c>
      <c r="S254" s="53">
        <v>2196.7339999999999</v>
      </c>
      <c r="T254" s="53">
        <f t="shared" ref="T254:T255" si="43">SUM(N254:S254)</f>
        <v>2444.64</v>
      </c>
      <c r="U254" s="54"/>
      <c r="V254" s="55"/>
      <c r="W254" s="55"/>
    </row>
    <row r="255" spans="1:32" s="44" customFormat="1" ht="99">
      <c r="A255" s="45"/>
      <c r="B255" s="46"/>
      <c r="C255" s="47"/>
      <c r="D255" s="47"/>
      <c r="E255" s="46"/>
      <c r="F255" s="47"/>
      <c r="G255" s="47"/>
      <c r="H255" s="47"/>
      <c r="I255" s="48" t="s">
        <v>32</v>
      </c>
      <c r="J255" s="49"/>
      <c r="K255" s="96" t="s">
        <v>127</v>
      </c>
      <c r="L255" s="51" t="s">
        <v>224</v>
      </c>
      <c r="M255" s="218"/>
      <c r="N255" s="53"/>
      <c r="O255" s="52"/>
      <c r="P255" s="53"/>
      <c r="Q255" s="53"/>
      <c r="R255" s="53">
        <v>41.606999999999999</v>
      </c>
      <c r="S255" s="53">
        <v>80.528000000000006</v>
      </c>
      <c r="T255" s="53">
        <f t="shared" si="43"/>
        <v>122.13500000000001</v>
      </c>
      <c r="U255" s="54"/>
      <c r="V255" s="55"/>
      <c r="W255" s="55"/>
    </row>
    <row r="256" spans="1:32" s="160" customFormat="1" ht="37.5" customHeight="1">
      <c r="A256" s="150">
        <v>4</v>
      </c>
      <c r="B256" s="150">
        <v>14</v>
      </c>
      <c r="C256" s="150"/>
      <c r="D256" s="151"/>
      <c r="E256" s="150"/>
      <c r="F256" s="150"/>
      <c r="G256" s="150"/>
      <c r="H256" s="150"/>
      <c r="I256" s="152"/>
      <c r="J256" s="153"/>
      <c r="K256" s="154"/>
      <c r="L256" s="155"/>
      <c r="M256" s="156"/>
      <c r="N256" s="156"/>
      <c r="O256" s="156"/>
      <c r="P256" s="156">
        <f>+P253+P247+P224+P214</f>
        <v>1314.2260000000001</v>
      </c>
      <c r="Q256" s="156">
        <f>+Q253+Q247+Q224+Q214</f>
        <v>2055.1309999999999</v>
      </c>
      <c r="R256" s="156">
        <f>+R253+R247+R224+R214</f>
        <v>8561.5087299999996</v>
      </c>
      <c r="S256" s="156">
        <f>+S253+S247+S224+S214</f>
        <v>2277.2619999999997</v>
      </c>
      <c r="T256" s="156">
        <f>+T253+T247+T224+T214</f>
        <v>14208.12773</v>
      </c>
      <c r="U256" s="157"/>
      <c r="V256" s="158"/>
      <c r="W256" s="158"/>
      <c r="X256" s="158"/>
      <c r="Y256" s="158"/>
      <c r="Z256" s="158"/>
      <c r="AA256" s="159"/>
      <c r="AB256" s="159"/>
      <c r="AC256" s="159"/>
      <c r="AD256" s="159"/>
      <c r="AE256" s="159"/>
      <c r="AF256" s="159"/>
    </row>
    <row r="257" spans="1:31" s="171" customFormat="1" ht="45" customHeight="1">
      <c r="A257" s="161">
        <f>+A256+A211+A164</f>
        <v>14</v>
      </c>
      <c r="B257" s="161">
        <f>+B256+B211+B164</f>
        <v>48</v>
      </c>
      <c r="C257" s="162"/>
      <c r="D257" s="163"/>
      <c r="E257" s="162"/>
      <c r="F257" s="162"/>
      <c r="G257" s="162"/>
      <c r="H257" s="162"/>
      <c r="I257" s="164"/>
      <c r="J257" s="161"/>
      <c r="K257" s="165"/>
      <c r="L257" s="166"/>
      <c r="M257" s="167">
        <f t="shared" ref="M257:T257" si="44">+M256+M211+M164</f>
        <v>126.455</v>
      </c>
      <c r="N257" s="167">
        <f t="shared" si="44"/>
        <v>622.90099999999995</v>
      </c>
      <c r="O257" s="167">
        <f t="shared" si="44"/>
        <v>5281.9333999999999</v>
      </c>
      <c r="P257" s="167">
        <f t="shared" si="44"/>
        <v>12730.001400000001</v>
      </c>
      <c r="Q257" s="167">
        <f t="shared" si="44"/>
        <v>27326.387600000002</v>
      </c>
      <c r="R257" s="167">
        <f t="shared" si="44"/>
        <v>66637.292530000006</v>
      </c>
      <c r="S257" s="167">
        <f t="shared" si="44"/>
        <v>2277.2619999999997</v>
      </c>
      <c r="T257" s="167">
        <f t="shared" si="44"/>
        <v>115579.75193</v>
      </c>
      <c r="U257" s="168"/>
      <c r="V257" s="169"/>
      <c r="W257" s="169"/>
      <c r="X257" s="169"/>
      <c r="Y257" s="169"/>
      <c r="Z257" s="170"/>
      <c r="AA257" s="170"/>
      <c r="AB257" s="170"/>
      <c r="AC257" s="170"/>
      <c r="AD257" s="170"/>
      <c r="AE257" s="170"/>
    </row>
    <row r="258" spans="1:31" s="13" customFormat="1" ht="33">
      <c r="A258" s="25"/>
      <c r="B258" s="25"/>
      <c r="C258" s="15"/>
      <c r="D258" s="16"/>
      <c r="E258" s="15"/>
      <c r="F258" s="15"/>
      <c r="G258" s="15"/>
      <c r="H258" s="15"/>
      <c r="I258" s="10"/>
      <c r="J258" s="18"/>
      <c r="K258" s="17"/>
      <c r="L258" s="9"/>
      <c r="M258" s="224"/>
      <c r="N258" s="224"/>
      <c r="O258" s="224"/>
      <c r="P258" s="224"/>
      <c r="Q258" s="224"/>
      <c r="R258" s="224"/>
      <c r="S258" s="224"/>
      <c r="T258" s="224"/>
      <c r="U258" s="14"/>
      <c r="V258" s="11"/>
      <c r="W258" s="11"/>
      <c r="X258" s="11"/>
      <c r="Y258" s="11"/>
      <c r="Z258" s="12"/>
      <c r="AA258" s="12"/>
      <c r="AB258" s="12"/>
      <c r="AC258" s="12"/>
      <c r="AD258" s="12"/>
      <c r="AE258" s="12"/>
    </row>
    <row r="259" spans="1:31" s="19" customFormat="1" hidden="1">
      <c r="A259" s="27"/>
      <c r="B259" s="20"/>
      <c r="C259" s="20"/>
      <c r="E259" s="21"/>
      <c r="I259" s="22"/>
      <c r="J259" s="21"/>
      <c r="K259" s="23"/>
      <c r="L259" s="24"/>
      <c r="M259" s="229"/>
      <c r="N259" s="229"/>
      <c r="O259" s="225"/>
      <c r="P259" s="225"/>
      <c r="Q259" s="225"/>
      <c r="R259" s="225"/>
      <c r="S259" s="225"/>
      <c r="T259" s="225"/>
      <c r="U259" s="21"/>
    </row>
    <row r="260" spans="1:31" s="19" customFormat="1" hidden="1">
      <c r="A260" s="27"/>
      <c r="B260" s="20"/>
      <c r="C260" s="20"/>
      <c r="E260" s="21"/>
      <c r="I260" s="22"/>
      <c r="J260" s="21"/>
      <c r="K260" s="23"/>
      <c r="L260" s="24"/>
      <c r="M260" s="229"/>
      <c r="N260" s="229"/>
      <c r="O260" s="225"/>
      <c r="P260" s="225"/>
      <c r="Q260" s="225"/>
      <c r="R260" s="225"/>
      <c r="S260" s="225"/>
      <c r="T260" s="225"/>
      <c r="U260" s="21"/>
    </row>
    <row r="261" spans="1:31" s="19" customFormat="1" hidden="1">
      <c r="A261" s="27"/>
      <c r="B261" s="20"/>
      <c r="C261" s="20"/>
      <c r="E261" s="21"/>
      <c r="I261" s="22"/>
      <c r="J261" s="21"/>
      <c r="K261" s="23"/>
      <c r="L261" s="24"/>
      <c r="M261" s="229">
        <v>126.455</v>
      </c>
      <c r="N261" s="229">
        <v>791.80700000000002</v>
      </c>
      <c r="O261" s="225">
        <v>6502.1110000000008</v>
      </c>
      <c r="P261" s="225">
        <v>14041.058300000001</v>
      </c>
      <c r="Q261" s="225">
        <v>30014.212405959996</v>
      </c>
      <c r="R261" s="225">
        <v>67748.036730000007</v>
      </c>
      <c r="S261" s="225"/>
      <c r="T261" s="225">
        <v>119223.68043596001</v>
      </c>
      <c r="U261" s="21"/>
    </row>
    <row r="262" spans="1:31" s="19" customFormat="1" hidden="1">
      <c r="A262" s="27"/>
      <c r="B262" s="20"/>
      <c r="C262" s="20"/>
      <c r="E262" s="21"/>
      <c r="I262" s="22"/>
      <c r="J262" s="21"/>
      <c r="K262" s="23"/>
      <c r="L262" s="24"/>
      <c r="M262" s="229">
        <v>126.455</v>
      </c>
      <c r="N262" s="229">
        <v>622.90099999999995</v>
      </c>
      <c r="O262" s="225">
        <v>5281.9333999999999</v>
      </c>
      <c r="P262" s="225">
        <v>12730.001400000001</v>
      </c>
      <c r="Q262" s="225">
        <v>29732.17650596</v>
      </c>
      <c r="R262" s="225">
        <v>65838.555530000012</v>
      </c>
      <c r="S262" s="225">
        <v>2277.2619999999997</v>
      </c>
      <c r="T262" s="225">
        <v>117186.80383596002</v>
      </c>
      <c r="U262" s="21"/>
    </row>
    <row r="263" spans="1:31" s="19" customFormat="1" hidden="1">
      <c r="A263" s="27"/>
      <c r="B263" s="20"/>
      <c r="C263" s="20"/>
      <c r="E263" s="21"/>
      <c r="I263" s="22"/>
      <c r="J263" s="21"/>
      <c r="K263" s="23"/>
      <c r="L263" s="24"/>
      <c r="M263" s="229"/>
      <c r="N263" s="229"/>
      <c r="O263" s="225"/>
      <c r="P263" s="225"/>
      <c r="Q263" s="225"/>
      <c r="R263" s="225"/>
      <c r="S263" s="225"/>
      <c r="T263" s="225">
        <f>T257-T262</f>
        <v>-1607.0519059600192</v>
      </c>
      <c r="U263" s="21"/>
    </row>
    <row r="264" spans="1:31" s="19" customFormat="1" hidden="1">
      <c r="A264" s="27"/>
      <c r="B264" s="20"/>
      <c r="C264" s="20"/>
      <c r="E264" s="21"/>
      <c r="I264" s="22"/>
      <c r="J264" s="21"/>
      <c r="K264" s="23"/>
      <c r="L264" s="24"/>
      <c r="M264" s="236"/>
      <c r="N264" s="236"/>
      <c r="O264" s="226"/>
      <c r="P264" s="226"/>
      <c r="Q264" s="226"/>
      <c r="R264" s="226"/>
      <c r="S264" s="226"/>
      <c r="T264" s="226"/>
      <c r="U264" s="21"/>
    </row>
    <row r="265" spans="1:31" s="19" customFormat="1" hidden="1">
      <c r="A265" s="27"/>
      <c r="B265" s="20"/>
      <c r="C265" s="20"/>
      <c r="E265" s="21"/>
      <c r="I265" s="22"/>
      <c r="J265" s="21"/>
      <c r="K265" s="23"/>
      <c r="L265" s="24"/>
      <c r="M265" s="229"/>
      <c r="N265" s="229"/>
      <c r="O265" s="225"/>
      <c r="P265" s="225"/>
      <c r="Q265" s="225"/>
      <c r="R265" s="225"/>
      <c r="S265" s="225"/>
      <c r="T265" s="225"/>
      <c r="U265" s="21"/>
    </row>
    <row r="266" spans="1:31" s="19" customFormat="1" hidden="1">
      <c r="A266" s="27"/>
      <c r="B266" s="20"/>
      <c r="C266" s="20"/>
      <c r="E266" s="21"/>
      <c r="I266" s="22"/>
      <c r="J266" s="21"/>
      <c r="K266" s="23"/>
      <c r="L266" s="24"/>
      <c r="M266" s="229">
        <v>126.455</v>
      </c>
      <c r="N266" s="229">
        <v>622.90099999999995</v>
      </c>
      <c r="O266" s="225">
        <v>5281.9333999999999</v>
      </c>
      <c r="P266" s="225">
        <v>12730.001400000001</v>
      </c>
      <c r="Q266" s="225">
        <v>29732.17650596</v>
      </c>
      <c r="R266" s="225">
        <v>68710.443530000004</v>
      </c>
      <c r="S266" s="225">
        <v>2277.2619999999997</v>
      </c>
      <c r="T266" s="225">
        <v>120058.69183595999</v>
      </c>
      <c r="U266" s="21"/>
    </row>
    <row r="267" spans="1:31" s="19" customFormat="1" hidden="1">
      <c r="A267" s="27"/>
      <c r="B267" s="20"/>
      <c r="C267" s="20"/>
      <c r="E267" s="21"/>
      <c r="I267" s="22"/>
      <c r="J267" s="21"/>
      <c r="K267" s="23"/>
      <c r="L267" s="24"/>
      <c r="M267" s="229"/>
      <c r="N267" s="229"/>
      <c r="O267" s="225"/>
      <c r="P267" s="225"/>
      <c r="Q267" s="225"/>
      <c r="R267" s="225"/>
      <c r="S267" s="225"/>
      <c r="T267" s="225"/>
      <c r="U267" s="21"/>
    </row>
    <row r="268" spans="1:31" s="19" customFormat="1" hidden="1">
      <c r="A268" s="27"/>
      <c r="B268" s="20"/>
      <c r="C268" s="20"/>
      <c r="E268" s="21"/>
      <c r="I268" s="22"/>
      <c r="J268" s="21"/>
      <c r="K268" s="23"/>
      <c r="L268" s="24"/>
      <c r="M268" s="229"/>
      <c r="N268" s="229"/>
      <c r="O268" s="225"/>
      <c r="P268" s="225"/>
      <c r="Q268" s="225"/>
      <c r="R268" s="225"/>
      <c r="S268" s="225"/>
      <c r="T268" s="225">
        <f>T266-T257</f>
        <v>4478.9399059599964</v>
      </c>
      <c r="U268" s="21"/>
    </row>
    <row r="269" spans="1:31" s="19" customFormat="1" hidden="1">
      <c r="A269" s="27"/>
      <c r="B269" s="20"/>
      <c r="C269" s="20"/>
      <c r="E269" s="21"/>
      <c r="I269" s="22"/>
      <c r="J269" s="21"/>
      <c r="K269" s="23"/>
      <c r="L269" s="24"/>
      <c r="M269" s="229"/>
      <c r="N269" s="229"/>
      <c r="O269" s="225"/>
      <c r="P269" s="225"/>
      <c r="Q269" s="225"/>
      <c r="R269" s="225"/>
      <c r="S269" s="225"/>
      <c r="T269" s="225"/>
      <c r="U269" s="21"/>
    </row>
    <row r="270" spans="1:31" s="19" customFormat="1">
      <c r="A270" s="27"/>
      <c r="B270" s="20"/>
      <c r="C270" s="20"/>
      <c r="E270" s="21"/>
      <c r="I270" s="22"/>
      <c r="J270" s="21"/>
      <c r="K270" s="23"/>
      <c r="L270" s="24"/>
      <c r="M270" s="229"/>
      <c r="N270" s="229"/>
      <c r="O270" s="225"/>
      <c r="P270" s="225"/>
      <c r="Q270" s="225"/>
      <c r="R270" s="225"/>
      <c r="S270" s="225"/>
      <c r="T270" s="225"/>
      <c r="U270" s="21"/>
    </row>
    <row r="271" spans="1:31" s="19" customFormat="1">
      <c r="A271" s="27"/>
      <c r="B271" s="20"/>
      <c r="C271" s="20"/>
      <c r="E271" s="21"/>
      <c r="I271" s="22"/>
      <c r="J271" s="21"/>
      <c r="K271" s="23"/>
      <c r="L271" s="24"/>
      <c r="M271" s="229"/>
      <c r="N271" s="229"/>
      <c r="O271" s="225"/>
      <c r="P271" s="225">
        <v>1314.2260000000001</v>
      </c>
      <c r="Q271" s="225">
        <v>2055.1309999999999</v>
      </c>
      <c r="R271" s="225">
        <v>8561.5087299999996</v>
      </c>
      <c r="S271" s="225">
        <v>2277.2619999999997</v>
      </c>
      <c r="T271" s="225">
        <v>14208.12773</v>
      </c>
      <c r="U271" s="21"/>
    </row>
    <row r="272" spans="1:31" s="19" customFormat="1">
      <c r="A272" s="27"/>
      <c r="B272" s="20"/>
      <c r="C272" s="20"/>
      <c r="E272" s="21"/>
      <c r="I272" s="22"/>
      <c r="J272" s="21"/>
      <c r="K272" s="23"/>
      <c r="L272" s="24"/>
      <c r="M272" s="229">
        <v>126.455</v>
      </c>
      <c r="N272" s="229">
        <v>622.90099999999995</v>
      </c>
      <c r="O272" s="225">
        <v>5281.9333999999999</v>
      </c>
      <c r="P272" s="225">
        <v>12730.001400000001</v>
      </c>
      <c r="Q272" s="225">
        <v>27326.387600000002</v>
      </c>
      <c r="R272" s="225">
        <v>66637.292530000006</v>
      </c>
      <c r="S272" s="225">
        <v>2277.2619999999997</v>
      </c>
      <c r="T272" s="225">
        <v>115579.75193</v>
      </c>
      <c r="U272" s="21"/>
    </row>
  </sheetData>
  <mergeCells count="36">
    <mergeCell ref="A252:U252"/>
    <mergeCell ref="R1:U1"/>
    <mergeCell ref="A246:U246"/>
    <mergeCell ref="A223:U223"/>
    <mergeCell ref="A8:U8"/>
    <mergeCell ref="A9:U9"/>
    <mergeCell ref="A117:U117"/>
    <mergeCell ref="B165:U165"/>
    <mergeCell ref="A166:U166"/>
    <mergeCell ref="A189:U189"/>
    <mergeCell ref="A194:U194"/>
    <mergeCell ref="A202:U202"/>
    <mergeCell ref="A212:U212"/>
    <mergeCell ref="A213:U213"/>
    <mergeCell ref="A14:U14"/>
    <mergeCell ref="U5:U7"/>
    <mergeCell ref="A5:A7"/>
    <mergeCell ref="R6:R7"/>
    <mergeCell ref="B5:B7"/>
    <mergeCell ref="C5:C7"/>
    <mergeCell ref="M6:M7"/>
    <mergeCell ref="L6:L7"/>
    <mergeCell ref="I6:I7"/>
    <mergeCell ref="J6:J7"/>
    <mergeCell ref="K6:K7"/>
    <mergeCell ref="N6:N7"/>
    <mergeCell ref="O6:O7"/>
    <mergeCell ref="B2:U3"/>
    <mergeCell ref="Q6:Q7"/>
    <mergeCell ref="P6:P7"/>
    <mergeCell ref="F5:H6"/>
    <mergeCell ref="I5:T5"/>
    <mergeCell ref="D5:D7"/>
    <mergeCell ref="E5:E7"/>
    <mergeCell ref="S6:S7"/>
    <mergeCell ref="T6:T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01.10.2025</vt:lpstr>
      <vt:lpstr>'01.10.2025'!Заголовки_для_печати</vt:lpstr>
      <vt:lpstr>'01.10.2025'!Область_печати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2025-09-24T11:02:22Z</cp:lastPrinted>
  <dcterms:created xsi:type="dcterms:W3CDTF">2024-11-25T05:47:39Z</dcterms:created>
  <dcterms:modified xsi:type="dcterms:W3CDTF">2025-10-01T10:13:45Z</dcterms:modified>
</cp:coreProperties>
</file>